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fabri\Documents\Référentiels\STI2D\"/>
    </mc:Choice>
  </mc:AlternateContent>
  <xr:revisionPtr revIDLastSave="0" documentId="13_ncr:1_{7E8EC512-9D2F-4118-90DD-83B5E5C78A87}" xr6:coauthVersionLast="47" xr6:coauthVersionMax="47" xr10:uidLastSave="{00000000-0000-0000-0000-000000000000}"/>
  <bookViews>
    <workbookView xWindow="-103" yWindow="-103" windowWidth="23657" windowHeight="15240" tabRatio="500" activeTab="3" xr2:uid="{00000000-000D-0000-FFFF-FFFF00000000}"/>
  </bookViews>
  <sheets>
    <sheet name="AC" sheetId="8" r:id="rId1"/>
    <sheet name="EE" sheetId="2" r:id="rId2"/>
    <sheet name="ITEC" sheetId="5" r:id="rId3"/>
    <sheet name="SIN" sheetId="7" r:id="rId4"/>
  </sheets>
  <calcPr calcId="191029"/>
  <fileRecoveryPr autoRecover="0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1" i="8" l="1"/>
  <c r="O50" i="8"/>
  <c r="M50" i="8"/>
  <c r="I50" i="8" s="1"/>
  <c r="O49" i="8"/>
  <c r="M49" i="8"/>
  <c r="I49" i="8" s="1"/>
  <c r="J49" i="8"/>
  <c r="O48" i="8"/>
  <c r="M48" i="8"/>
  <c r="I48" i="8" s="1"/>
  <c r="N47" i="8"/>
  <c r="J50" i="8" s="1"/>
  <c r="M47" i="8"/>
  <c r="O46" i="8"/>
  <c r="M46" i="8"/>
  <c r="I46" i="8" s="1"/>
  <c r="O45" i="8"/>
  <c r="M45" i="8"/>
  <c r="I45" i="8" s="1"/>
  <c r="O44" i="8"/>
  <c r="M44" i="8"/>
  <c r="I44" i="8"/>
  <c r="O43" i="8"/>
  <c r="M43" i="8"/>
  <c r="I43" i="8" s="1"/>
  <c r="N42" i="8"/>
  <c r="J44" i="8" s="1"/>
  <c r="M42" i="8"/>
  <c r="O41" i="8"/>
  <c r="M41" i="8"/>
  <c r="I41" i="8" s="1"/>
  <c r="O40" i="8"/>
  <c r="M40" i="8"/>
  <c r="I40" i="8"/>
  <c r="O38" i="8"/>
  <c r="M38" i="8"/>
  <c r="I38" i="8" s="1"/>
  <c r="O37" i="8"/>
  <c r="M37" i="8"/>
  <c r="I37" i="8"/>
  <c r="O36" i="8"/>
  <c r="M36" i="8"/>
  <c r="I36" i="8" s="1"/>
  <c r="O35" i="8"/>
  <c r="M35" i="8"/>
  <c r="I35" i="8" s="1"/>
  <c r="N34" i="8"/>
  <c r="J41" i="8" s="1"/>
  <c r="M34" i="8"/>
  <c r="O33" i="8"/>
  <c r="M33" i="8"/>
  <c r="I33" i="8" s="1"/>
  <c r="O32" i="8"/>
  <c r="M32" i="8"/>
  <c r="I32" i="8" s="1"/>
  <c r="O31" i="8"/>
  <c r="M31" i="8"/>
  <c r="I31" i="8" s="1"/>
  <c r="O30" i="8"/>
  <c r="M30" i="8"/>
  <c r="I30" i="8" s="1"/>
  <c r="O29" i="8"/>
  <c r="M29" i="8"/>
  <c r="I29" i="8" s="1"/>
  <c r="O28" i="8"/>
  <c r="M28" i="8"/>
  <c r="I28" i="8" s="1"/>
  <c r="O27" i="8"/>
  <c r="M27" i="8"/>
  <c r="I27" i="8" s="1"/>
  <c r="O26" i="8"/>
  <c r="M26" i="8"/>
  <c r="I26" i="8" s="1"/>
  <c r="J26" i="8"/>
  <c r="O25" i="8"/>
  <c r="M25" i="8"/>
  <c r="I25" i="8" s="1"/>
  <c r="O24" i="8"/>
  <c r="M24" i="8"/>
  <c r="I24" i="8" s="1"/>
  <c r="N23" i="8"/>
  <c r="J32" i="8" s="1"/>
  <c r="M23" i="8"/>
  <c r="O22" i="8"/>
  <c r="M22" i="8"/>
  <c r="I22" i="8" s="1"/>
  <c r="O21" i="8"/>
  <c r="M21" i="8"/>
  <c r="I21" i="8" s="1"/>
  <c r="O20" i="8"/>
  <c r="M20" i="8"/>
  <c r="I20" i="8" s="1"/>
  <c r="N19" i="8"/>
  <c r="J21" i="8" s="1"/>
  <c r="M19" i="8"/>
  <c r="I19" i="8" s="1"/>
  <c r="O18" i="8"/>
  <c r="M18" i="8"/>
  <c r="I18" i="8" s="1"/>
  <c r="O17" i="8"/>
  <c r="M17" i="8"/>
  <c r="I17" i="8" s="1"/>
  <c r="O16" i="8"/>
  <c r="M16" i="8"/>
  <c r="I16" i="8" s="1"/>
  <c r="J16" i="8"/>
  <c r="O15" i="8"/>
  <c r="M15" i="8"/>
  <c r="I15" i="8" s="1"/>
  <c r="N14" i="8"/>
  <c r="J17" i="8" s="1"/>
  <c r="M14" i="8"/>
  <c r="O13" i="8"/>
  <c r="M13" i="8"/>
  <c r="I13" i="8" s="1"/>
  <c r="O12" i="8"/>
  <c r="M12" i="8"/>
  <c r="I12" i="8" s="1"/>
  <c r="N11" i="8"/>
  <c r="J13" i="8" s="1"/>
  <c r="M11" i="8"/>
  <c r="O10" i="8"/>
  <c r="M10" i="8"/>
  <c r="I10" i="8"/>
  <c r="O9" i="8"/>
  <c r="M9" i="8"/>
  <c r="I9" i="8" s="1"/>
  <c r="O8" i="8"/>
  <c r="M8" i="8"/>
  <c r="I8" i="8" s="1"/>
  <c r="N7" i="8"/>
  <c r="J9" i="8" s="1"/>
  <c r="M7" i="8"/>
  <c r="L51" i="7"/>
  <c r="O50" i="7"/>
  <c r="M50" i="7"/>
  <c r="I50" i="7"/>
  <c r="O49" i="7"/>
  <c r="M49" i="7"/>
  <c r="I49" i="7" s="1"/>
  <c r="O48" i="7"/>
  <c r="M48" i="7"/>
  <c r="I48" i="7" s="1"/>
  <c r="N47" i="7"/>
  <c r="J49" i="7" s="1"/>
  <c r="M47" i="7"/>
  <c r="O46" i="7"/>
  <c r="M46" i="7"/>
  <c r="I46" i="7"/>
  <c r="O45" i="7"/>
  <c r="M45" i="7"/>
  <c r="I45" i="7" s="1"/>
  <c r="J45" i="7"/>
  <c r="O44" i="7"/>
  <c r="M44" i="7"/>
  <c r="I44" i="7"/>
  <c r="O43" i="7"/>
  <c r="M43" i="7"/>
  <c r="I43" i="7" s="1"/>
  <c r="O42" i="7"/>
  <c r="M42" i="7"/>
  <c r="I42" i="7"/>
  <c r="N41" i="7"/>
  <c r="J46" i="7" s="1"/>
  <c r="M41" i="7"/>
  <c r="O40" i="7"/>
  <c r="M40" i="7"/>
  <c r="I40" i="7"/>
  <c r="O38" i="7"/>
  <c r="M38" i="7"/>
  <c r="I38" i="7" s="1"/>
  <c r="O37" i="7"/>
  <c r="M37" i="7"/>
  <c r="I37" i="7"/>
  <c r="O36" i="7"/>
  <c r="M36" i="7"/>
  <c r="I36" i="7" s="1"/>
  <c r="O35" i="7"/>
  <c r="M35" i="7"/>
  <c r="I35" i="7"/>
  <c r="N34" i="7"/>
  <c r="J36" i="7" s="1"/>
  <c r="M34" i="7"/>
  <c r="O33" i="7"/>
  <c r="M33" i="7"/>
  <c r="I33" i="7" s="1"/>
  <c r="O32" i="7"/>
  <c r="M32" i="7"/>
  <c r="I32" i="7"/>
  <c r="O31" i="7"/>
  <c r="M31" i="7"/>
  <c r="I31" i="7" s="1"/>
  <c r="O30" i="7"/>
  <c r="M30" i="7"/>
  <c r="I30" i="7"/>
  <c r="O29" i="7"/>
  <c r="M29" i="7"/>
  <c r="I29" i="7" s="1"/>
  <c r="O28" i="7"/>
  <c r="M28" i="7"/>
  <c r="I28" i="7"/>
  <c r="O27" i="7"/>
  <c r="M27" i="7"/>
  <c r="I27" i="7" s="1"/>
  <c r="J27" i="7"/>
  <c r="O26" i="7"/>
  <c r="M26" i="7"/>
  <c r="I26" i="7"/>
  <c r="O25" i="7"/>
  <c r="M25" i="7"/>
  <c r="I25" i="7" s="1"/>
  <c r="J25" i="7"/>
  <c r="O24" i="7"/>
  <c r="M24" i="7"/>
  <c r="I24" i="7"/>
  <c r="N23" i="7"/>
  <c r="J32" i="7" s="1"/>
  <c r="M23" i="7"/>
  <c r="O22" i="7"/>
  <c r="M22" i="7"/>
  <c r="I22" i="7" s="1"/>
  <c r="O21" i="7"/>
  <c r="M21" i="7"/>
  <c r="I21" i="7"/>
  <c r="O20" i="7"/>
  <c r="M20" i="7"/>
  <c r="I20" i="7" s="1"/>
  <c r="N19" i="7"/>
  <c r="J22" i="7" s="1"/>
  <c r="M19" i="7"/>
  <c r="I19" i="7"/>
  <c r="O18" i="7"/>
  <c r="M18" i="7"/>
  <c r="I18" i="7" s="1"/>
  <c r="O17" i="7"/>
  <c r="M17" i="7"/>
  <c r="I17" i="7"/>
  <c r="O16" i="7"/>
  <c r="M16" i="7"/>
  <c r="I16" i="7" s="1"/>
  <c r="O15" i="7"/>
  <c r="M15" i="7"/>
  <c r="I15" i="7"/>
  <c r="N14" i="7"/>
  <c r="J18" i="7" s="1"/>
  <c r="M14" i="7"/>
  <c r="O13" i="7"/>
  <c r="M13" i="7"/>
  <c r="I13" i="7" s="1"/>
  <c r="O12" i="7"/>
  <c r="M12" i="7"/>
  <c r="I12" i="7" s="1"/>
  <c r="N11" i="7"/>
  <c r="J13" i="7" s="1"/>
  <c r="M11" i="7"/>
  <c r="O10" i="7"/>
  <c r="M10" i="7"/>
  <c r="I10" i="7" s="1"/>
  <c r="O9" i="7"/>
  <c r="M9" i="7"/>
  <c r="I9" i="7" s="1"/>
  <c r="J9" i="7"/>
  <c r="O8" i="7"/>
  <c r="M8" i="7"/>
  <c r="I8" i="7" s="1"/>
  <c r="J8" i="7"/>
  <c r="N7" i="7"/>
  <c r="J10" i="7" s="1"/>
  <c r="M7" i="7"/>
  <c r="O52" i="2"/>
  <c r="L52" i="5"/>
  <c r="O51" i="5"/>
  <c r="M51" i="5"/>
  <c r="I51" i="5" s="1"/>
  <c r="O50" i="5"/>
  <c r="M50" i="5"/>
  <c r="J50" i="5"/>
  <c r="I50" i="5"/>
  <c r="O49" i="5"/>
  <c r="M49" i="5"/>
  <c r="I49" i="5" s="1"/>
  <c r="N48" i="5"/>
  <c r="J51" i="5" s="1"/>
  <c r="M48" i="5"/>
  <c r="O47" i="5"/>
  <c r="M47" i="5"/>
  <c r="I47" i="5" s="1"/>
  <c r="J47" i="5"/>
  <c r="O46" i="5"/>
  <c r="M46" i="5"/>
  <c r="J46" i="5"/>
  <c r="I46" i="5"/>
  <c r="O45" i="5"/>
  <c r="M45" i="5"/>
  <c r="I45" i="5" s="1"/>
  <c r="J45" i="5"/>
  <c r="O44" i="5"/>
  <c r="M44" i="5"/>
  <c r="J44" i="5"/>
  <c r="I44" i="5"/>
  <c r="O43" i="5"/>
  <c r="M43" i="5"/>
  <c r="I43" i="5" s="1"/>
  <c r="J43" i="5"/>
  <c r="N42" i="5"/>
  <c r="M42" i="5"/>
  <c r="J42" i="5"/>
  <c r="O41" i="5"/>
  <c r="M41" i="5"/>
  <c r="I41" i="5" s="1"/>
  <c r="O40" i="5"/>
  <c r="M40" i="5"/>
  <c r="I40" i="5" s="1"/>
  <c r="O38" i="5"/>
  <c r="M38" i="5"/>
  <c r="I38" i="5" s="1"/>
  <c r="O37" i="5"/>
  <c r="M37" i="5"/>
  <c r="I37" i="5"/>
  <c r="O36" i="5"/>
  <c r="M36" i="5"/>
  <c r="I36" i="5" s="1"/>
  <c r="O35" i="5"/>
  <c r="M35" i="5"/>
  <c r="I35" i="5"/>
  <c r="N34" i="5"/>
  <c r="J41" i="5" s="1"/>
  <c r="M34" i="5"/>
  <c r="O33" i="5"/>
  <c r="M33" i="5"/>
  <c r="I33" i="5"/>
  <c r="O32" i="5"/>
  <c r="M32" i="5"/>
  <c r="I32" i="5" s="1"/>
  <c r="O31" i="5"/>
  <c r="M31" i="5"/>
  <c r="I31" i="5"/>
  <c r="O30" i="5"/>
  <c r="M30" i="5"/>
  <c r="I30" i="5" s="1"/>
  <c r="O29" i="5"/>
  <c r="M29" i="5"/>
  <c r="I29" i="5"/>
  <c r="O28" i="5"/>
  <c r="M28" i="5"/>
  <c r="I28" i="5" s="1"/>
  <c r="O27" i="5"/>
  <c r="M27" i="5"/>
  <c r="I27" i="5"/>
  <c r="O26" i="5"/>
  <c r="M26" i="5"/>
  <c r="I26" i="5" s="1"/>
  <c r="O25" i="5"/>
  <c r="M25" i="5"/>
  <c r="I25" i="5"/>
  <c r="O24" i="5"/>
  <c r="M24" i="5"/>
  <c r="I24" i="5" s="1"/>
  <c r="N23" i="5"/>
  <c r="J33" i="5" s="1"/>
  <c r="M23" i="5"/>
  <c r="O22" i="5"/>
  <c r="M22" i="5"/>
  <c r="J22" i="5"/>
  <c r="I22" i="5"/>
  <c r="O21" i="5"/>
  <c r="M21" i="5"/>
  <c r="I21" i="5" s="1"/>
  <c r="J21" i="5"/>
  <c r="O20" i="5"/>
  <c r="M20" i="5"/>
  <c r="J20" i="5"/>
  <c r="J19" i="5" s="1"/>
  <c r="I20" i="5"/>
  <c r="N19" i="5"/>
  <c r="M19" i="5"/>
  <c r="I19" i="5" s="1"/>
  <c r="O18" i="5"/>
  <c r="M18" i="5"/>
  <c r="J18" i="5"/>
  <c r="I18" i="5"/>
  <c r="O17" i="5"/>
  <c r="M17" i="5"/>
  <c r="I17" i="5" s="1"/>
  <c r="O16" i="5"/>
  <c r="M16" i="5"/>
  <c r="J16" i="5"/>
  <c r="I16" i="5"/>
  <c r="O15" i="5"/>
  <c r="M15" i="5"/>
  <c r="I15" i="5" s="1"/>
  <c r="N14" i="5"/>
  <c r="J17" i="5" s="1"/>
  <c r="M14" i="5"/>
  <c r="O13" i="5"/>
  <c r="M13" i="5"/>
  <c r="I13" i="5"/>
  <c r="O12" i="5"/>
  <c r="M12" i="5"/>
  <c r="I12" i="5"/>
  <c r="N11" i="5"/>
  <c r="J13" i="5" s="1"/>
  <c r="M11" i="5"/>
  <c r="O10" i="5"/>
  <c r="M10" i="5"/>
  <c r="I10" i="5"/>
  <c r="O9" i="5"/>
  <c r="M9" i="5"/>
  <c r="I9" i="5" s="1"/>
  <c r="O8" i="5"/>
  <c r="M8" i="5"/>
  <c r="I8" i="5"/>
  <c r="N7" i="5"/>
  <c r="J9" i="5" s="1"/>
  <c r="M7" i="5"/>
  <c r="L52" i="2"/>
  <c r="J50" i="2"/>
  <c r="J51" i="2"/>
  <c r="J49" i="2"/>
  <c r="N48" i="2"/>
  <c r="N42" i="2"/>
  <c r="J44" i="2" s="1"/>
  <c r="N34" i="2"/>
  <c r="J36" i="2" s="1"/>
  <c r="M30" i="2"/>
  <c r="I30" i="2" s="1"/>
  <c r="N23" i="2"/>
  <c r="J25" i="2" s="1"/>
  <c r="N19" i="2"/>
  <c r="J21" i="2" s="1"/>
  <c r="N14" i="2"/>
  <c r="J16" i="2" s="1"/>
  <c r="J12" i="2"/>
  <c r="N11" i="2"/>
  <c r="J13" i="2" s="1"/>
  <c r="J9" i="2"/>
  <c r="J10" i="2"/>
  <c r="J8" i="2"/>
  <c r="N7" i="2"/>
  <c r="M47" i="2"/>
  <c r="I47" i="2" s="1"/>
  <c r="O47" i="2"/>
  <c r="O51" i="2"/>
  <c r="M51" i="2"/>
  <c r="I51" i="2" s="1"/>
  <c r="O50" i="2"/>
  <c r="M50" i="2"/>
  <c r="I50" i="2" s="1"/>
  <c r="O49" i="2"/>
  <c r="M49" i="2"/>
  <c r="I49" i="2" s="1"/>
  <c r="M48" i="2"/>
  <c r="O46" i="2"/>
  <c r="M46" i="2"/>
  <c r="I46" i="2" s="1"/>
  <c r="O45" i="2"/>
  <c r="M45" i="2"/>
  <c r="I45" i="2" s="1"/>
  <c r="O44" i="2"/>
  <c r="M44" i="2"/>
  <c r="I44" i="2" s="1"/>
  <c r="O43" i="2"/>
  <c r="M43" i="2"/>
  <c r="I43" i="2" s="1"/>
  <c r="M42" i="2"/>
  <c r="O41" i="2"/>
  <c r="M41" i="2"/>
  <c r="I41" i="2" s="1"/>
  <c r="O40" i="2"/>
  <c r="M40" i="2"/>
  <c r="I40" i="2" s="1"/>
  <c r="O38" i="2"/>
  <c r="M38" i="2"/>
  <c r="I38" i="2" s="1"/>
  <c r="O37" i="2"/>
  <c r="M37" i="2"/>
  <c r="I37" i="2" s="1"/>
  <c r="O36" i="2"/>
  <c r="M36" i="2"/>
  <c r="I36" i="2" s="1"/>
  <c r="O35" i="2"/>
  <c r="M35" i="2"/>
  <c r="I35" i="2" s="1"/>
  <c r="M34" i="2"/>
  <c r="O33" i="2"/>
  <c r="M33" i="2"/>
  <c r="I33" i="2" s="1"/>
  <c r="O32" i="2"/>
  <c r="M32" i="2"/>
  <c r="I32" i="2" s="1"/>
  <c r="O31" i="2"/>
  <c r="M31" i="2"/>
  <c r="I31" i="2" s="1"/>
  <c r="O30" i="2"/>
  <c r="O29" i="2"/>
  <c r="M29" i="2"/>
  <c r="I29" i="2" s="1"/>
  <c r="O28" i="2"/>
  <c r="M28" i="2"/>
  <c r="I28" i="2" s="1"/>
  <c r="O27" i="2"/>
  <c r="M27" i="2"/>
  <c r="I27" i="2" s="1"/>
  <c r="O26" i="2"/>
  <c r="M26" i="2"/>
  <c r="I26" i="2" s="1"/>
  <c r="O25" i="2"/>
  <c r="M25" i="2"/>
  <c r="I25" i="2" s="1"/>
  <c r="O24" i="2"/>
  <c r="M24" i="2"/>
  <c r="I24" i="2" s="1"/>
  <c r="M23" i="2"/>
  <c r="O22" i="2"/>
  <c r="M22" i="2"/>
  <c r="I22" i="2" s="1"/>
  <c r="O21" i="2"/>
  <c r="M21" i="2"/>
  <c r="I21" i="2" s="1"/>
  <c r="O20" i="2"/>
  <c r="M20" i="2"/>
  <c r="I20" i="2" s="1"/>
  <c r="M19" i="2"/>
  <c r="I19" i="2" s="1"/>
  <c r="O18" i="2"/>
  <c r="M18" i="2"/>
  <c r="I18" i="2" s="1"/>
  <c r="O17" i="2"/>
  <c r="M17" i="2"/>
  <c r="I17" i="2" s="1"/>
  <c r="O16" i="2"/>
  <c r="M16" i="2"/>
  <c r="I16" i="2" s="1"/>
  <c r="O15" i="2"/>
  <c r="M15" i="2"/>
  <c r="I15" i="2" s="1"/>
  <c r="M14" i="2"/>
  <c r="O13" i="2"/>
  <c r="M13" i="2"/>
  <c r="I13" i="2" s="1"/>
  <c r="O12" i="2"/>
  <c r="M12" i="2"/>
  <c r="I12" i="2" s="1"/>
  <c r="M11" i="2"/>
  <c r="O10" i="2"/>
  <c r="M10" i="2"/>
  <c r="I10" i="2" s="1"/>
  <c r="O9" i="2"/>
  <c r="M9" i="2"/>
  <c r="I9" i="2" s="1"/>
  <c r="O8" i="2"/>
  <c r="M8" i="2"/>
  <c r="I8" i="2" s="1"/>
  <c r="M7" i="2"/>
  <c r="J46" i="8" l="1"/>
  <c r="J18" i="8"/>
  <c r="O51" i="8"/>
  <c r="J28" i="8"/>
  <c r="J12" i="8"/>
  <c r="J11" i="8" s="1"/>
  <c r="J22" i="8"/>
  <c r="J20" i="8"/>
  <c r="J19" i="8" s="1"/>
  <c r="J30" i="8"/>
  <c r="J24" i="8"/>
  <c r="J8" i="8"/>
  <c r="J10" i="8"/>
  <c r="J35" i="8"/>
  <c r="J37" i="8"/>
  <c r="J40" i="8"/>
  <c r="J25" i="8"/>
  <c r="J27" i="8"/>
  <c r="J29" i="8"/>
  <c r="J31" i="8"/>
  <c r="J33" i="8"/>
  <c r="J15" i="8"/>
  <c r="J14" i="8" s="1"/>
  <c r="J48" i="8"/>
  <c r="J47" i="8" s="1"/>
  <c r="J43" i="8"/>
  <c r="J45" i="8"/>
  <c r="J36" i="8"/>
  <c r="J38" i="8"/>
  <c r="J43" i="7"/>
  <c r="J35" i="7"/>
  <c r="J12" i="7"/>
  <c r="J21" i="7"/>
  <c r="J24" i="7"/>
  <c r="J26" i="7"/>
  <c r="J33" i="7"/>
  <c r="J38" i="7"/>
  <c r="J7" i="7"/>
  <c r="J40" i="7"/>
  <c r="J37" i="7"/>
  <c r="J31" i="7"/>
  <c r="J29" i="7"/>
  <c r="J11" i="7"/>
  <c r="J17" i="7"/>
  <c r="J50" i="7"/>
  <c r="J42" i="7"/>
  <c r="J44" i="7"/>
  <c r="J15" i="7"/>
  <c r="J48" i="7"/>
  <c r="J28" i="7"/>
  <c r="J30" i="7"/>
  <c r="J16" i="7"/>
  <c r="J20" i="7"/>
  <c r="J19" i="7" s="1"/>
  <c r="J26" i="5"/>
  <c r="J32" i="5"/>
  <c r="J30" i="5"/>
  <c r="J24" i="5"/>
  <c r="J28" i="5"/>
  <c r="J35" i="5"/>
  <c r="J37" i="5"/>
  <c r="J40" i="5"/>
  <c r="J12" i="5"/>
  <c r="J11" i="5" s="1"/>
  <c r="J10" i="5"/>
  <c r="J25" i="5"/>
  <c r="J27" i="5"/>
  <c r="J29" i="5"/>
  <c r="J31" i="5"/>
  <c r="J8" i="5"/>
  <c r="J15" i="5"/>
  <c r="J14" i="5" s="1"/>
  <c r="E53" i="5" s="1"/>
  <c r="J49" i="5"/>
  <c r="J48" i="5" s="1"/>
  <c r="J36" i="5"/>
  <c r="J38" i="5"/>
  <c r="J43" i="2"/>
  <c r="J46" i="2"/>
  <c r="J45" i="2"/>
  <c r="J47" i="2"/>
  <c r="J35" i="2"/>
  <c r="J38" i="2"/>
  <c r="J41" i="2"/>
  <c r="J40" i="2"/>
  <c r="J37" i="2"/>
  <c r="J32" i="2"/>
  <c r="J24" i="2"/>
  <c r="J29" i="2"/>
  <c r="J31" i="2"/>
  <c r="J28" i="2"/>
  <c r="J30" i="2"/>
  <c r="J26" i="2"/>
  <c r="J27" i="2"/>
  <c r="J33" i="2"/>
  <c r="J20" i="2"/>
  <c r="J19" i="2" s="1"/>
  <c r="J22" i="2"/>
  <c r="J15" i="2"/>
  <c r="J18" i="2"/>
  <c r="J17" i="2"/>
  <c r="J7" i="2"/>
  <c r="J11" i="2"/>
  <c r="J48" i="2"/>
  <c r="J23" i="8" l="1"/>
  <c r="J34" i="8"/>
  <c r="J7" i="8"/>
  <c r="J42" i="8"/>
  <c r="J47" i="7"/>
  <c r="J14" i="7"/>
  <c r="J34" i="7"/>
  <c r="J41" i="7"/>
  <c r="J23" i="7"/>
  <c r="E52" i="7" s="1"/>
  <c r="J23" i="5"/>
  <c r="J7" i="5"/>
  <c r="J34" i="5"/>
  <c r="J34" i="2"/>
  <c r="J14" i="2"/>
  <c r="J42" i="2"/>
  <c r="J23" i="2"/>
  <c r="E52" i="8" l="1"/>
  <c r="E53" i="2"/>
</calcChain>
</file>

<file path=xl/sharedStrings.xml><?xml version="1.0" encoding="utf-8"?>
<sst xmlns="http://schemas.openxmlformats.org/spreadsheetml/2006/main" count="517" uniqueCount="142">
  <si>
    <t>Compétences évaluées</t>
  </si>
  <si>
    <t>CO2.1</t>
  </si>
  <si>
    <t>Décrire une idée, un principe, une solution, un projet en utilisant des outils de représentation adaptés</t>
  </si>
  <si>
    <t xml:space="preserve"> /20</t>
  </si>
  <si>
    <t>Note sur 20 proposée au jury* :</t>
  </si>
  <si>
    <t>/20</t>
  </si>
  <si>
    <t></t>
  </si>
  <si>
    <t>Appréciation globale</t>
  </si>
  <si>
    <t>Note brute obtenue par calcul automatique (tous les indicateurs doivent être renseignés) :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</si>
  <si>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cette colonne c'est qu'il y a soit plus d'une valeur donnée à l'indicateur, soit pas de valeur, il faut alors choisir laquelle retenir</t>
    </r>
  </si>
  <si>
    <t>3/3</t>
  </si>
  <si>
    <t>* La note est arrondie au demi-point  ou, si les examinateurs le souhaitent, au point supérieur</t>
  </si>
  <si>
    <t>Décoder le cahier des charges d'un produit, participer, si besoin, à sa modification</t>
  </si>
  <si>
    <t>O2 - Identifier les éléments influents du développement d'un produit</t>
  </si>
  <si>
    <t>O4 - Communiquer une idée, un principe ou une solution technique, un projet y compris en langue étrangère</t>
  </si>
  <si>
    <t>CO4.1</t>
  </si>
  <si>
    <t>O5 - Imaginer une solution, répondre à un besoin.</t>
  </si>
  <si>
    <t>Identifier et justifier un problème technique à partir de l'analyse globale d'un produit (approche matière-énergie-information)</t>
  </si>
  <si>
    <t>CO5.4</t>
  </si>
  <si>
    <t>CO5.2</t>
  </si>
  <si>
    <t>Planifier un projet (diagramme Gantt, chemin critique) en utilisant les outils adapatés et en prenant en compte les données technico-économiques</t>
  </si>
  <si>
    <t>CO5.5</t>
  </si>
  <si>
    <t>Proposer des solutions à un problème technique identifié en participant à des démarches de créativité, choisir et justifier la solution retenue.</t>
  </si>
  <si>
    <t>O7 - Expérimenter et réaliser des prototypes ou des maquettes</t>
  </si>
  <si>
    <t>Réaliser et valider un prototype ou une maquette obtenus en réponse à tout ou partie du cahier des charges initial</t>
  </si>
  <si>
    <t>CO7.1</t>
  </si>
  <si>
    <t>CO2.2</t>
  </si>
  <si>
    <t>Evaluer la compétitivité d'un produit d'un point du vue technique et économique</t>
  </si>
  <si>
    <t>Pondération</t>
  </si>
  <si>
    <t>Compétence</t>
  </si>
  <si>
    <t>Critère</t>
  </si>
  <si>
    <t>Note brute /20</t>
  </si>
  <si>
    <t xml:space="preserve">Les problèmes techniques proposés sont en lien avec le besoin exprimé </t>
  </si>
  <si>
    <t>Les moyens mobilisés pour la réalisation du prototype sont adaptés</t>
  </si>
  <si>
    <t>La présentation est synthétique et s'appuie sur des outils pertinents</t>
  </si>
  <si>
    <t>Le choix de la solution (logiciels, matériaux, constituants) retenue est argumenté au regard des performances attendues</t>
  </si>
  <si>
    <t>Barème /20</t>
  </si>
  <si>
    <t>Nom et prénom du candidat</t>
  </si>
  <si>
    <t>Les principaux paramètres de compétitivité du produit (innovation, contraintes environnementales, sociétales et économiques…) sont identifiés</t>
  </si>
  <si>
    <t>Nom et prénom de l'évaluateur / Signature</t>
  </si>
  <si>
    <r>
      <t xml:space="preserve">Critères d'évaluation                                                               </t>
    </r>
    <r>
      <rPr>
        <b/>
        <i/>
        <sz val="9"/>
        <rFont val="Arial"/>
        <family val="2"/>
      </rPr>
      <t xml:space="preserve"> </t>
    </r>
    <r>
      <rPr>
        <sz val="9"/>
        <rFont val="Arial"/>
        <family val="2"/>
      </rPr>
      <t>évaluation</t>
    </r>
  </si>
  <si>
    <t xml:space="preserve">DATE </t>
  </si>
  <si>
    <t>Les différentes phases du projet sont identifiées et présentées avec un outil adapté</t>
  </si>
  <si>
    <t>Les critères du cahier des charges sont explicités et les principaux points de vigilance relatifs au projet sont identifiés au regard du besoin</t>
  </si>
  <si>
    <t>La démarche de créativité mise en œuvre pour rechercher des solutions est présentée</t>
  </si>
  <si>
    <t>Le prototype réalisé permet de valider les performances attendues</t>
  </si>
  <si>
    <t>SESSION 2021</t>
  </si>
  <si>
    <t xml:space="preserve">      Maîtriser son expression orale </t>
  </si>
  <si>
    <t>Le temps de présentation est maitrisé</t>
  </si>
  <si>
    <t>Les réponses sont argumentées</t>
  </si>
  <si>
    <t>La voix soutient efficacement le discours. Qualités prosodiques marquées (débit, fluidité, variations et nuances pertinentes…). Le candidat est pleinement engagé dans sa parole. Il utilise un vocabulaire riche et précis.</t>
  </si>
  <si>
    <t>Présenter et argumenter le projet</t>
  </si>
  <si>
    <t>x</t>
  </si>
  <si>
    <t>O1 .  Caractériser des produits privilégiant un usage raisonné du point de vue développement durable</t>
  </si>
  <si>
    <t>CO1.1</t>
  </si>
  <si>
    <t>Justifier les choix des structures matérielles et/ou logicielles d’un produit, identifier les flux mis en œuvre dans une approche de développement durable</t>
  </si>
  <si>
    <t>CO1.2</t>
  </si>
  <si>
    <t>Justifier le choix d’une solution selon des contraintes d’ergonomie et de design</t>
  </si>
  <si>
    <t>CO1.3</t>
  </si>
  <si>
    <t>Justifier les solutions constructives d'un produit au regard des performances environnementales, et estimer leur impact sur l'efficacité globale</t>
  </si>
  <si>
    <t>O3 .Analyser l’organisation fonctionnelle et structurelle d’un produit</t>
  </si>
  <si>
    <t>CO3.1</t>
  </si>
  <si>
    <t>Identifier et caractériser les fonctions et les constituants d’un produit ainsi que ses entrées/sorties</t>
  </si>
  <si>
    <t>CO3.2</t>
  </si>
  <si>
    <t xml:space="preserve">Identifier et caractériser l’agencement matériel et/ou logiciel d’un produit </t>
  </si>
  <si>
    <t>CO3.3</t>
  </si>
  <si>
    <t>Identifier et caractériser le fonctionnement temporel d’un produit ou d’un processus</t>
  </si>
  <si>
    <t>CO3.4</t>
  </si>
  <si>
    <t xml:space="preserve">Identifier et caractériser des solutions techniques </t>
  </si>
  <si>
    <t>CO4.2</t>
  </si>
  <si>
    <t>Décrire le fonctionnement et/ou l’exploitation d’un produit en utilisant l'outil de description le plus pertinent</t>
  </si>
  <si>
    <t>CO4.3</t>
  </si>
  <si>
    <t>Présenter de manière argumentée des démarches, des résultats, y compris dans une langue étrangère</t>
  </si>
  <si>
    <t>CO5.1</t>
  </si>
  <si>
    <t>S’impliquer dans une démarche de projet menée en groupe</t>
  </si>
  <si>
    <t>CO5.3</t>
  </si>
  <si>
    <t>Mettre en évidence les constituants d’un produit à partir des diagrammes pertinents.</t>
  </si>
  <si>
    <t>CO5.6</t>
  </si>
  <si>
    <t>Participer à une étude de design d’un produit dans une démarche de développement durable</t>
  </si>
  <si>
    <t>CO5.7</t>
  </si>
  <si>
    <t>Définir la structure matérielle, la constitution d’un produit en fonction des caractéristiques technico.économiques et environnementales attendues</t>
  </si>
  <si>
    <t>CO5.8.AC1</t>
  </si>
  <si>
    <t>Proposer et choisir des solutions constructives répondant aux contraintes et attentes d’une construction</t>
  </si>
  <si>
    <t>CO5.8.AC2</t>
  </si>
  <si>
    <t>Proposer et choisir des procédés de mise en œuvre d’un projet de construction et organiser les modalités de sa réalisation</t>
  </si>
  <si>
    <t>O6 – Préparer une simulation et exploiter les résultats pour prédire un fonctionnement, valider une performance ou une solution</t>
  </si>
  <si>
    <t>CO6.1</t>
  </si>
  <si>
    <t>Expliquer des éléments d’une modélisation multiphysique proposée relative au comportement de tout ou partie d’un produit"</t>
  </si>
  <si>
    <t>CO6.2</t>
  </si>
  <si>
    <t>Identifier et régler des variables et des paramètres internes et externes utiles à une simulation mobilisant une modélisation multiphysique</t>
  </si>
  <si>
    <t>CO6.3</t>
  </si>
  <si>
    <t>Évaluer un écart entre le comportement du réel et les résultats fournis par le modèle en fonction des paramètres proposés, conclure sur la validité du modèle</t>
  </si>
  <si>
    <t>CO6.4</t>
  </si>
  <si>
    <t>Choisir pour une fonction donnée, un modèle de comportement à partir d’observations ou de mesures faites sur le produit</t>
  </si>
  <si>
    <t>CO6.5.AC1</t>
  </si>
  <si>
    <t>Simulation d’un usage ou d’un comportement structurel, thermique, acoustique, etc… de tout ou partie d’une construction</t>
  </si>
  <si>
    <t>CO6.5.AC2</t>
  </si>
  <si>
    <t>Simulation de procédés pour valider un moyen de réalisation</t>
  </si>
  <si>
    <t>CO7.2</t>
  </si>
  <si>
    <t>Mettre en œuvre un scénario de validation devant intégrer un protocole d’essais, de mesures et/ou d’observations sur le prototype ou la maquette, interpréter les résultats et qualifier le produit</t>
  </si>
  <si>
    <t>C07.3.AC1</t>
  </si>
  <si>
    <t>Sur des ouvrages ou des maquettes physiques simplifiées et instrumentées pour étudier l’usage ou le comportement d’un ouvrage réel ou celui d’éléments constitutifs et valider des choix techniques</t>
  </si>
  <si>
    <t>Première STI2D - Grille d'évaluation d'activité en « Ingénierie, Innovation et Développement Durable »</t>
  </si>
  <si>
    <t>CO5.8.EE1</t>
  </si>
  <si>
    <t>Définir (ou modifier) la structure, les choix de constituants, les paramètres de fonctionnement d’une chaîne d’énergie afin de répondre à un cahier des charges ou à son évolution.</t>
  </si>
  <si>
    <t>CO5.8.EE2</t>
  </si>
  <si>
    <t>Définir (ou modifier), paramétrer et programmer le système de gestion d’une chaîne d’énergie afin de répondre à un cahier des charges et d’améliorer la performance énergétique.</t>
  </si>
  <si>
    <t>CO6.5.EE1</t>
  </si>
  <si>
    <t>Simulation énergétique (électrique, mécanique, thermique, lumineuse, …) de tout ou partie d’un produit connaissant les caractéristiques utiles et les paramètres externes et internes.</t>
  </si>
  <si>
    <t>CO6.5.EE2</t>
  </si>
  <si>
    <t>Simulation de la gestion de la chaîne de puissance</t>
  </si>
  <si>
    <t xml:space="preserve">Interpréter les résultats d’une simulation et conclure sur la performance de la solution </t>
  </si>
  <si>
    <t xml:space="preserve">Expérimenter </t>
  </si>
  <si>
    <t>Concevoir</t>
  </si>
  <si>
    <t>C07.3.EE1</t>
  </si>
  <si>
    <t>Des procédés de stockage, de production, de transformation, de récupération d’énergie pour aider à la conception d’une chaîne de puissance</t>
  </si>
  <si>
    <t>C07.3.EE2</t>
  </si>
  <si>
    <t xml:space="preserve">Tout ou partie d'une chaîne de puissance associée à son système de gestion dans l’objectif d'en relever les performances énergétiques et d’en optimiser le fonctionnement </t>
  </si>
  <si>
    <t>C07.3.ITEC1</t>
  </si>
  <si>
    <t xml:space="preserve">Des procédés de réalisation pour caractériser les paramètres de transformation de la matière et leurs conséquences sur la définition et l’obtention de pièces </t>
  </si>
  <si>
    <t>C07.3.ITEC2</t>
  </si>
  <si>
    <t>Mesurer des performances d’un constituant ou d’un sous.ensemble d’un produit</t>
  </si>
  <si>
    <t>CO6.5.ITEC1</t>
  </si>
  <si>
    <t>Simulation mécanique pour obtenir les caractéristiques d'une loi d'entrée/sortie d'un sous.ensemble mécanique ou observer le comportement sous charges d’un assemblage</t>
  </si>
  <si>
    <t>CO6.5.ITEC2</t>
  </si>
  <si>
    <t>Simulation de procédés pour valider les formes et dimensions d’une pièce</t>
  </si>
  <si>
    <t>CO5.8.ITEC1</t>
  </si>
  <si>
    <t xml:space="preserve">Définir à l’aide d’un modeleur numérique, les formes et dimensions d’une pièce d’un produit à partir des contraintes fonctionnelles, de son procédé de réalisation et de son matériau </t>
  </si>
  <si>
    <t>CO5.8.ITEC2</t>
  </si>
  <si>
    <t>Définir, à l’aide d’un modeleur numérique, les modifications d’un sous.ensemble mécanique à partir des contraintes fonctionnelles</t>
  </si>
  <si>
    <t>CO5.8.SIN1</t>
  </si>
  <si>
    <t>Proposer/choisir l’architecture d’une solution logicielle et matérielle au regard de la définition d’un produit</t>
  </si>
  <si>
    <t>CO5.8.SIN2</t>
  </si>
  <si>
    <t>Rechercher et écrire l’algorithme de fonctionnement puis programmer la réponse logicielle relative au traitement d’une problématique posée.</t>
  </si>
  <si>
    <t>CO6.5.SIN1</t>
  </si>
  <si>
    <t>Simulation d’un comportement informationnel faisant intervenir un ou plusieurs constituants matériels et/ou traitements logiciels simples d’une chaîne d’information</t>
  </si>
  <si>
    <t>C07.3.SIN1</t>
  </si>
  <si>
    <t>Des moyens matériels d’acquisition, de traitement, de stockage et de restitution de l’information pour aider à la conception d’une chaîne d’information</t>
  </si>
  <si>
    <t>C07.3.SIN2</t>
  </si>
  <si>
    <t>Des architectures matérielles et logicielles en réponse à une problématique posée</t>
  </si>
  <si>
    <t>X</t>
  </si>
  <si>
    <t>SESSION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</si>
</sst>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Arial"/>
      <family val="2"/>
    </font>
    <font>
      <sz val="9"/>
      <color indexed="12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i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Wingdings"/>
      <charset val="2"/>
    </font>
    <font>
      <sz val="9"/>
      <color rgb="FFFF0000"/>
      <name val="Arial Narrow"/>
      <family val="2"/>
    </font>
    <font>
      <sz val="9"/>
      <color theme="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0"/>
      <color rgb="FFC00000"/>
      <name val="Arial"/>
      <family val="2"/>
    </font>
    <font>
      <i/>
      <sz val="10"/>
      <color rgb="FFC00000"/>
      <name val="Arial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7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41" fillId="0" borderId="0" applyFont="0" applyFill="0" applyBorder="0" applyAlignment="0" applyProtection="0"/>
    <xf numFmtId="0" fontId="1" fillId="0" borderId="0"/>
  </cellStyleXfs>
  <cellXfs count="184">
    <xf numFmtId="0" fontId="0" fillId="0" borderId="0" xfId="0"/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9" fontId="4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0" fontId="24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33" fillId="0" borderId="0" xfId="0" applyFont="1" applyBorder="1" applyAlignment="1" applyProtection="1">
      <alignment vertical="center"/>
      <protection locked="0"/>
    </xf>
    <xf numFmtId="10" fontId="33" fillId="0" borderId="0" xfId="0" applyNumberFormat="1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10" fontId="25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2" fillId="0" borderId="0" xfId="0" applyFont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9" fontId="4" fillId="0" borderId="0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2" fontId="20" fillId="0" borderId="0" xfId="0" applyNumberFormat="1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9" fontId="30" fillId="0" borderId="0" xfId="0" applyNumberFormat="1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9" fontId="12" fillId="0" borderId="0" xfId="0" applyNumberFormat="1" applyFont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3" fillId="6" borderId="6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0" fontId="12" fillId="0" borderId="1" xfId="0" applyFont="1" applyBorder="1" applyAlignment="1" applyProtection="1">
      <alignment horizontal="center" vertical="center"/>
    </xf>
    <xf numFmtId="12" fontId="12" fillId="0" borderId="1" xfId="0" applyNumberFormat="1" applyFont="1" applyBorder="1" applyAlignment="1" applyProtection="1">
      <alignment horizontal="center" vertical="center"/>
    </xf>
    <xf numFmtId="49" fontId="12" fillId="0" borderId="12" xfId="0" applyNumberFormat="1" applyFont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</xf>
    <xf numFmtId="1" fontId="14" fillId="0" borderId="6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2" fontId="23" fillId="4" borderId="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9" fontId="13" fillId="6" borderId="6" xfId="0" applyNumberFormat="1" applyFont="1" applyFill="1" applyBorder="1" applyAlignment="1" applyProtection="1">
      <alignment horizontal="center" vertical="center"/>
    </xf>
    <xf numFmtId="0" fontId="23" fillId="0" borderId="19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2" fontId="20" fillId="0" borderId="6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vertical="center" wrapText="1"/>
    </xf>
    <xf numFmtId="0" fontId="20" fillId="0" borderId="6" xfId="0" applyFont="1" applyFill="1" applyBorder="1" applyAlignment="1" applyProtection="1">
      <alignment horizontal="left" vertical="center" wrapText="1"/>
    </xf>
    <xf numFmtId="0" fontId="20" fillId="0" borderId="6" xfId="0" applyFont="1" applyFill="1" applyBorder="1" applyAlignment="1" applyProtection="1">
      <alignment vertical="center" wrapText="1"/>
    </xf>
    <xf numFmtId="0" fontId="20" fillId="0" borderId="23" xfId="0" applyFont="1" applyFill="1" applyBorder="1" applyAlignment="1" applyProtection="1">
      <alignment vertical="center" wrapText="1"/>
    </xf>
    <xf numFmtId="0" fontId="20" fillId="0" borderId="25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vertical="center" wrapText="1"/>
    </xf>
    <xf numFmtId="10" fontId="15" fillId="0" borderId="0" xfId="0" applyNumberFormat="1" applyFont="1" applyBorder="1" applyAlignment="1" applyProtection="1">
      <alignment horizontal="center" vertical="center"/>
    </xf>
    <xf numFmtId="10" fontId="15" fillId="0" borderId="0" xfId="0" applyNumberFormat="1" applyFont="1" applyFill="1" applyBorder="1" applyAlignment="1" applyProtection="1">
      <alignment horizontal="center" vertical="center"/>
    </xf>
    <xf numFmtId="9" fontId="12" fillId="6" borderId="6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7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right" vertical="center"/>
    </xf>
    <xf numFmtId="0" fontId="2" fillId="7" borderId="33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34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35" fillId="0" borderId="0" xfId="0" applyFont="1" applyFill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0" fillId="7" borderId="5" xfId="0" applyFont="1" applyFill="1" applyBorder="1" applyAlignment="1" applyProtection="1">
      <alignment horizontal="center" vertical="center"/>
      <protection locked="0"/>
    </xf>
    <xf numFmtId="0" fontId="20" fillId="7" borderId="34" xfId="0" applyFont="1" applyFill="1" applyBorder="1" applyAlignment="1" applyProtection="1">
      <alignment horizontal="center" vertical="center"/>
      <protection locked="0"/>
    </xf>
    <xf numFmtId="0" fontId="40" fillId="0" borderId="33" xfId="0" applyFont="1" applyBorder="1" applyAlignment="1" applyProtection="1">
      <alignment horizontal="center" vertical="center"/>
      <protection locked="0"/>
    </xf>
    <xf numFmtId="0" fontId="20" fillId="0" borderId="24" xfId="0" applyFont="1" applyFill="1" applyBorder="1" applyAlignment="1" applyProtection="1">
      <alignment vertical="center" wrapText="1"/>
    </xf>
    <xf numFmtId="0" fontId="20" fillId="7" borderId="35" xfId="0" applyFont="1" applyFill="1" applyBorder="1" applyAlignment="1" applyProtection="1">
      <alignment horizontal="center" vertical="center"/>
      <protection locked="0"/>
    </xf>
    <xf numFmtId="0" fontId="20" fillId="7" borderId="36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3" fillId="0" borderId="30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left" vertical="center" wrapText="1"/>
    </xf>
    <xf numFmtId="0" fontId="20" fillId="0" borderId="5" xfId="0" applyFont="1" applyFill="1" applyBorder="1" applyAlignment="1" applyProtection="1">
      <alignment vertical="center" wrapText="1"/>
    </xf>
    <xf numFmtId="0" fontId="23" fillId="0" borderId="37" xfId="0" applyFont="1" applyFill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vertical="center" wrapText="1"/>
    </xf>
    <xf numFmtId="0" fontId="20" fillId="0" borderId="28" xfId="0" applyFont="1" applyFill="1" applyBorder="1" applyAlignment="1" applyProtection="1">
      <alignment vertical="center" wrapText="1"/>
    </xf>
    <xf numFmtId="0" fontId="13" fillId="6" borderId="6" xfId="25" applyNumberFormat="1" applyFont="1" applyFill="1" applyBorder="1" applyAlignment="1" applyProtection="1">
      <alignment horizontal="center" vertical="center"/>
    </xf>
    <xf numFmtId="1" fontId="24" fillId="0" borderId="0" xfId="0" applyNumberFormat="1" applyFont="1" applyBorder="1" applyAlignment="1" applyProtection="1">
      <alignment horizontal="center" vertical="center"/>
    </xf>
    <xf numFmtId="2" fontId="24" fillId="0" borderId="0" xfId="0" applyNumberFormat="1" applyFont="1" applyBorder="1" applyAlignment="1" applyProtection="1">
      <alignment horizontal="center" vertical="center"/>
    </xf>
    <xf numFmtId="10" fontId="2" fillId="0" borderId="0" xfId="0" applyNumberFormat="1" applyFont="1" applyBorder="1" applyAlignment="1" applyProtection="1">
      <alignment vertical="center"/>
      <protection locked="0"/>
    </xf>
    <xf numFmtId="0" fontId="2" fillId="8" borderId="38" xfId="0" applyFont="1" applyFill="1" applyBorder="1" applyAlignment="1" applyProtection="1">
      <alignment horizontal="center" vertical="center" textRotation="90"/>
    </xf>
    <xf numFmtId="0" fontId="8" fillId="0" borderId="0" xfId="0" applyFont="1" applyBorder="1" applyAlignment="1" applyProtection="1">
      <alignment horizontal="center" vertical="center"/>
    </xf>
    <xf numFmtId="0" fontId="20" fillId="0" borderId="1" xfId="0" applyFont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3" fillId="3" borderId="9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5" fillId="0" borderId="0" xfId="0" applyFont="1" applyBorder="1" applyAlignment="1" applyProtection="1">
      <alignment horizontal="left" vertical="top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39" fillId="0" borderId="31" xfId="0" applyFont="1" applyBorder="1" applyAlignment="1" applyProtection="1">
      <alignment horizontal="center" vertical="center"/>
      <protection locked="0"/>
    </xf>
    <xf numFmtId="0" fontId="39" fillId="0" borderId="32" xfId="0" applyFont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</xf>
    <xf numFmtId="0" fontId="38" fillId="5" borderId="15" xfId="0" applyFont="1" applyFill="1" applyBorder="1" applyAlignment="1" applyProtection="1">
      <alignment horizontal="center" vertical="center"/>
    </xf>
    <xf numFmtId="0" fontId="38" fillId="5" borderId="16" xfId="0" applyFont="1" applyFill="1" applyBorder="1" applyAlignment="1" applyProtection="1">
      <alignment horizontal="center" vertical="center"/>
    </xf>
    <xf numFmtId="164" fontId="27" fillId="0" borderId="11" xfId="0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left" vertical="center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10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left" vertical="center" wrapText="1"/>
    </xf>
    <xf numFmtId="0" fontId="20" fillId="0" borderId="18" xfId="0" applyFont="1" applyBorder="1" applyAlignment="1" applyProtection="1">
      <alignment horizontal="left" vertical="center" wrapText="1"/>
    </xf>
    <xf numFmtId="0" fontId="23" fillId="0" borderId="20" xfId="0" applyFont="1" applyFill="1" applyBorder="1" applyAlignment="1" applyProtection="1">
      <alignment horizontal="center" vertical="center" wrapText="1"/>
    </xf>
    <xf numFmtId="0" fontId="23" fillId="0" borderId="22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2" fillId="8" borderId="38" xfId="0" applyFont="1" applyFill="1" applyBorder="1" applyAlignment="1" applyProtection="1">
      <alignment horizontal="center" vertical="center" textRotation="90"/>
    </xf>
    <xf numFmtId="0" fontId="23" fillId="8" borderId="8" xfId="0" applyFont="1" applyFill="1" applyBorder="1" applyAlignment="1" applyProtection="1">
      <alignment horizontal="left" vertical="center" wrapText="1"/>
    </xf>
    <xf numFmtId="0" fontId="23" fillId="8" borderId="9" xfId="0" applyFont="1" applyFill="1" applyBorder="1" applyAlignment="1" applyProtection="1">
      <alignment horizontal="left" vertical="center" wrapText="1"/>
    </xf>
    <xf numFmtId="0" fontId="23" fillId="8" borderId="10" xfId="0" applyFont="1" applyFill="1" applyBorder="1" applyAlignment="1" applyProtection="1">
      <alignment horizontal="left" vertical="center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0" borderId="35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30" xfId="0" applyFont="1" applyFill="1" applyBorder="1" applyAlignment="1" applyProtection="1">
      <alignment horizontal="center" vertical="center" wrapText="1"/>
    </xf>
  </cellXfs>
  <cellStyles count="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Normal" xfId="0" builtinId="0"/>
    <cellStyle name="Normal 2 2" xfId="26" xr:uid="{B2439AEE-87DD-4846-BEF2-148AF912FF49}"/>
    <cellStyle name="Pourcentage" xfId="25" builtinId="5"/>
  </cellStyles>
  <dxfs count="0"/>
  <tableStyles count="0" defaultTableStyle="TableStyleMedium9" defaultPivotStyle="PivotStyleMedium4"/>
  <colors>
    <mruColors>
      <color rgb="FFFFFFC1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AF410-15A7-4AE1-ADDF-B00A987D59E4}">
  <sheetPr>
    <pageSetUpPr fitToPage="1"/>
  </sheetPr>
  <dimension ref="A1:Y63"/>
  <sheetViews>
    <sheetView showGridLines="0" topLeftCell="A3" zoomScale="90" zoomScaleNormal="90" zoomScalePageLayoutView="125" workbookViewId="0">
      <selection activeCell="L37" sqref="L37"/>
    </sheetView>
  </sheetViews>
  <sheetFormatPr baseColWidth="10" defaultColWidth="11.5" defaultRowHeight="12.45"/>
  <cols>
    <col min="1" max="1" width="3.2109375" style="2" customWidth="1"/>
    <col min="2" max="2" width="9.5703125" style="18" customWidth="1"/>
    <col min="3" max="3" width="55.78515625" style="1" customWidth="1"/>
    <col min="4" max="4" width="71.85546875" style="2" customWidth="1"/>
    <col min="5" max="8" width="3.7109375" style="3" customWidth="1"/>
    <col min="9" max="9" width="2.2109375" style="4" customWidth="1"/>
    <col min="10" max="10" width="8.7109375" style="5" customWidth="1"/>
    <col min="11" max="11" width="2.7109375" style="5" customWidth="1"/>
    <col min="12" max="12" width="10.28515625" style="6" customWidth="1"/>
    <col min="13" max="13" width="8.7109375" style="7" customWidth="1"/>
    <col min="14" max="14" width="5" style="8" bestFit="1" customWidth="1"/>
    <col min="15" max="15" width="5.140625" style="9" customWidth="1"/>
    <col min="16" max="16" width="8.5" style="10" customWidth="1"/>
    <col min="17" max="25" width="11.5" style="11"/>
    <col min="26" max="16384" width="11.5" style="2"/>
  </cols>
  <sheetData>
    <row r="1" spans="1:25" ht="20.05" customHeight="1" thickBot="1">
      <c r="A1" s="23"/>
      <c r="B1" s="24" t="s">
        <v>141</v>
      </c>
      <c r="C1" s="25"/>
      <c r="D1" s="23"/>
      <c r="E1" s="26"/>
      <c r="F1" s="26"/>
      <c r="G1" s="26"/>
      <c r="H1" s="26"/>
      <c r="I1" s="27"/>
      <c r="J1" s="28"/>
      <c r="K1" s="28"/>
      <c r="L1" s="29"/>
      <c r="M1" s="30"/>
      <c r="N1" s="31"/>
    </row>
    <row r="2" spans="1:25" s="14" customFormat="1" ht="30" customHeight="1" thickBot="1">
      <c r="A2" s="32"/>
      <c r="B2" s="155" t="s">
        <v>102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2"/>
      <c r="P2" s="13"/>
    </row>
    <row r="3" spans="1:25" s="14" customFormat="1" ht="7.3" customHeight="1">
      <c r="A3" s="32"/>
      <c r="B3" s="33"/>
      <c r="C3" s="34"/>
      <c r="D3" s="32"/>
      <c r="E3" s="35"/>
      <c r="F3" s="36"/>
      <c r="G3" s="37"/>
      <c r="H3" s="37"/>
      <c r="I3" s="38"/>
      <c r="J3" s="39"/>
      <c r="K3" s="39"/>
      <c r="L3" s="40"/>
      <c r="M3" s="37"/>
      <c r="N3" s="41"/>
      <c r="O3" s="12"/>
      <c r="P3" s="13"/>
    </row>
    <row r="4" spans="1:25" s="15" customFormat="1" ht="18" customHeight="1">
      <c r="A4" s="42"/>
      <c r="B4" s="43"/>
      <c r="C4" s="44"/>
      <c r="D4" s="42"/>
      <c r="E4" s="45"/>
      <c r="F4" s="46"/>
      <c r="G4" s="124"/>
      <c r="H4" s="124"/>
      <c r="I4" s="47"/>
      <c r="J4" s="48"/>
      <c r="K4" s="48"/>
      <c r="L4" s="49" t="s">
        <v>28</v>
      </c>
      <c r="M4" s="42"/>
      <c r="N4" s="50"/>
      <c r="O4" s="16"/>
      <c r="P4" s="17"/>
    </row>
    <row r="5" spans="1:25" ht="20.05" customHeight="1">
      <c r="A5" s="23"/>
      <c r="B5" s="23"/>
      <c r="C5" s="127"/>
      <c r="D5" s="51"/>
      <c r="E5" s="52"/>
      <c r="F5" s="52"/>
      <c r="G5" s="52"/>
      <c r="H5" s="52"/>
      <c r="I5" s="53"/>
      <c r="J5" s="174" t="s">
        <v>31</v>
      </c>
      <c r="K5" s="28"/>
      <c r="L5" s="54" t="s">
        <v>29</v>
      </c>
      <c r="M5" s="55"/>
      <c r="N5" s="50"/>
      <c r="Q5" s="2"/>
      <c r="R5" s="2"/>
      <c r="S5" s="2"/>
      <c r="T5" s="2"/>
      <c r="U5" s="2"/>
      <c r="V5" s="2"/>
      <c r="W5" s="2"/>
      <c r="X5" s="2"/>
      <c r="Y5" s="2"/>
    </row>
    <row r="6" spans="1:25" ht="20.05" customHeight="1" thickBot="1">
      <c r="A6" s="23"/>
      <c r="B6" s="163" t="s">
        <v>0</v>
      </c>
      <c r="C6" s="163"/>
      <c r="D6" s="56" t="s">
        <v>40</v>
      </c>
      <c r="E6" s="57">
        <v>0</v>
      </c>
      <c r="F6" s="58">
        <v>0.33333333333333331</v>
      </c>
      <c r="G6" s="58">
        <v>0.66666666666666663</v>
      </c>
      <c r="H6" s="59" t="s">
        <v>10</v>
      </c>
      <c r="I6" s="60"/>
      <c r="J6" s="174"/>
      <c r="K6" s="28"/>
      <c r="L6" s="61" t="s">
        <v>30</v>
      </c>
      <c r="M6" s="62" t="s">
        <v>36</v>
      </c>
      <c r="N6" s="50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3"/>
      <c r="B7" s="164" t="s">
        <v>53</v>
      </c>
      <c r="C7" s="165"/>
      <c r="D7" s="165"/>
      <c r="E7" s="165"/>
      <c r="F7" s="165"/>
      <c r="G7" s="165"/>
      <c r="H7" s="166"/>
      <c r="I7" s="68"/>
      <c r="J7" s="63">
        <f>SUM(J8:J10)</f>
        <v>2</v>
      </c>
      <c r="K7" s="64"/>
      <c r="L7" s="65">
        <v>0.1</v>
      </c>
      <c r="M7" s="119">
        <f>(20*L7)</f>
        <v>2</v>
      </c>
      <c r="N7" s="120">
        <f>SUM(L8:L10)</f>
        <v>3</v>
      </c>
      <c r="Q7" s="2"/>
      <c r="R7" s="2"/>
      <c r="S7" s="2"/>
      <c r="T7" s="2"/>
      <c r="U7" s="2"/>
      <c r="V7" s="2"/>
      <c r="W7" s="2"/>
      <c r="X7" s="2"/>
      <c r="Y7" s="2"/>
    </row>
    <row r="8" spans="1:25" ht="37.299999999999997">
      <c r="A8" s="23"/>
      <c r="B8" s="66" t="s">
        <v>54</v>
      </c>
      <c r="C8" s="100" t="s">
        <v>55</v>
      </c>
      <c r="D8" s="67"/>
      <c r="E8" s="104"/>
      <c r="F8" s="104"/>
      <c r="G8" s="104"/>
      <c r="H8" s="105" t="s">
        <v>52</v>
      </c>
      <c r="I8" s="68" t="str">
        <f t="shared" ref="I8:I22" si="0">(IF(_xlfn.XOR(M8&lt;&gt;1,L8&lt;&gt;0),"","◄"))</f>
        <v/>
      </c>
      <c r="J8" s="69">
        <f>(IF(F8&lt;&gt;"",1/3,0)+IF(G8&lt;&gt;"",2/3,0)+IF(H8&lt;&gt;"",1,0))*L8*L$7*20/N$7</f>
        <v>0.66666666666666663</v>
      </c>
      <c r="K8" s="64"/>
      <c r="L8" s="61">
        <v>1</v>
      </c>
      <c r="M8" s="70">
        <f>COUNTA(E8:H8)</f>
        <v>1</v>
      </c>
      <c r="N8" s="31"/>
      <c r="O8" s="9">
        <f>IF(E8&lt;&gt;"",1,0)+IF(F8&lt;&gt;"",1,0)+IF(G8&lt;&gt;"",1,0)+IF(H8&lt;&gt;"",1,0)</f>
        <v>1</v>
      </c>
      <c r="Q8" s="2"/>
      <c r="R8" s="2"/>
      <c r="S8" s="2"/>
      <c r="T8" s="2"/>
      <c r="U8" s="2"/>
      <c r="V8" s="2"/>
      <c r="W8" s="2"/>
      <c r="X8" s="2"/>
      <c r="Y8" s="2"/>
    </row>
    <row r="9" spans="1:25" ht="24.9">
      <c r="A9" s="23"/>
      <c r="B9" s="66" t="s">
        <v>56</v>
      </c>
      <c r="C9" s="100" t="s">
        <v>57</v>
      </c>
      <c r="D9" s="67"/>
      <c r="E9" s="104"/>
      <c r="F9" s="104"/>
      <c r="G9" s="104"/>
      <c r="H9" s="105" t="s">
        <v>52</v>
      </c>
      <c r="I9" s="68" t="str">
        <f t="shared" si="0"/>
        <v/>
      </c>
      <c r="J9" s="69">
        <f t="shared" ref="J9:J10" si="1">(IF(F9&lt;&gt;"",1/3,0)+IF(G9&lt;&gt;"",2/3,0)+IF(H9&lt;&gt;"",1,0))*L9*L$7*20/N$7</f>
        <v>0.66666666666666663</v>
      </c>
      <c r="K9" s="64"/>
      <c r="L9" s="61">
        <v>1</v>
      </c>
      <c r="M9" s="70">
        <f t="shared" ref="M9:M10" si="2">COUNTA(E9:H9)</f>
        <v>1</v>
      </c>
      <c r="N9" s="31"/>
      <c r="O9" s="9">
        <f>IF(E9&lt;&gt;"",1,0)+IF(F9&lt;&gt;"",1,0)+IF(G9&lt;&gt;"",1,0)+IF(H9&lt;&gt;"",1,0)</f>
        <v>1</v>
      </c>
      <c r="Q9" s="2"/>
      <c r="R9" s="2"/>
      <c r="S9" s="2"/>
      <c r="T9" s="2"/>
      <c r="U9" s="2"/>
      <c r="V9" s="2"/>
      <c r="W9" s="2"/>
      <c r="X9" s="2"/>
      <c r="Y9" s="2"/>
    </row>
    <row r="10" spans="1:25" ht="37.75" thickBot="1">
      <c r="A10" s="23"/>
      <c r="B10" s="66" t="s">
        <v>58</v>
      </c>
      <c r="C10" s="100" t="s">
        <v>59</v>
      </c>
      <c r="D10" s="71"/>
      <c r="E10" s="104"/>
      <c r="F10" s="104"/>
      <c r="G10" s="104"/>
      <c r="H10" s="105" t="s">
        <v>52</v>
      </c>
      <c r="I10" s="68" t="str">
        <f t="shared" si="0"/>
        <v/>
      </c>
      <c r="J10" s="69">
        <f t="shared" si="1"/>
        <v>0.66666666666666663</v>
      </c>
      <c r="K10" s="64"/>
      <c r="L10" s="61">
        <v>1</v>
      </c>
      <c r="M10" s="70">
        <f t="shared" si="2"/>
        <v>1</v>
      </c>
      <c r="N10" s="31"/>
      <c r="O10" s="9">
        <f>IF(E10&lt;&gt;"",1,0)+IF(F10&lt;&gt;"",1,0)+IF(G10&lt;&gt;"",1,0)+IF(H10&lt;&gt;"",1,0)</f>
        <v>1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3"/>
      <c r="B11" s="164" t="s">
        <v>13</v>
      </c>
      <c r="C11" s="165"/>
      <c r="D11" s="165"/>
      <c r="E11" s="165"/>
      <c r="F11" s="165"/>
      <c r="G11" s="165"/>
      <c r="H11" s="166"/>
      <c r="I11" s="68"/>
      <c r="J11" s="63">
        <f>SUM(J12:J13)</f>
        <v>2</v>
      </c>
      <c r="K11" s="64"/>
      <c r="L11" s="65">
        <v>0.1</v>
      </c>
      <c r="M11" s="119">
        <f>(20*L11)</f>
        <v>2</v>
      </c>
      <c r="N11" s="120">
        <f>SUM(L12:L13)</f>
        <v>3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24.9">
      <c r="A12" s="23"/>
      <c r="B12" s="66" t="s">
        <v>1</v>
      </c>
      <c r="C12" s="100" t="s">
        <v>12</v>
      </c>
      <c r="D12" s="67" t="s">
        <v>43</v>
      </c>
      <c r="E12" s="104"/>
      <c r="F12" s="104"/>
      <c r="G12" s="104"/>
      <c r="H12" s="105" t="s">
        <v>52</v>
      </c>
      <c r="I12" s="68" t="str">
        <f t="shared" si="0"/>
        <v/>
      </c>
      <c r="J12" s="69">
        <f>(IF(F12&lt;&gt;"",1/3,0)+IF(G12&lt;&gt;"",2/3,0)+IF(H12&lt;&gt;"",1,0))*L12*L$11*20/N$11</f>
        <v>1.3333333333333333</v>
      </c>
      <c r="K12" s="64"/>
      <c r="L12" s="61">
        <v>2</v>
      </c>
      <c r="M12" s="70">
        <f>COUNTA(E12:H12)</f>
        <v>1</v>
      </c>
      <c r="N12" s="31"/>
      <c r="O12" s="9">
        <f>IF(E12&lt;&gt;"",1,0)+IF(F12&lt;&gt;"",1,0)+IF(G12&lt;&gt;"",1,0)+IF(H12&lt;&gt;"",1,0)</f>
        <v>1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25.3" thickBot="1">
      <c r="A13" s="23"/>
      <c r="B13" s="66" t="s">
        <v>26</v>
      </c>
      <c r="C13" s="100" t="s">
        <v>27</v>
      </c>
      <c r="D13" s="71" t="s">
        <v>38</v>
      </c>
      <c r="E13" s="104"/>
      <c r="F13" s="104"/>
      <c r="G13" s="104"/>
      <c r="H13" s="105" t="s">
        <v>52</v>
      </c>
      <c r="I13" s="68" t="str">
        <f t="shared" si="0"/>
        <v/>
      </c>
      <c r="J13" s="69">
        <f>(IF(F13&lt;&gt;"",1/3,0)+IF(G13&lt;&gt;"",2/3,0)+IF(H13&lt;&gt;"",1,0))*L13*L$11*20/N$11</f>
        <v>0.66666666666666663</v>
      </c>
      <c r="K13" s="64"/>
      <c r="L13" s="61">
        <v>1</v>
      </c>
      <c r="M13" s="70">
        <f>COUNTA(E13:H13)</f>
        <v>1</v>
      </c>
      <c r="N13" s="31"/>
      <c r="O13" s="9">
        <f>IF(E13&lt;&gt;"",1,0)+IF(F13&lt;&gt;"",1,0)+IF(G13&lt;&gt;"",1,0)+IF(H13&lt;&gt;"",1,0)</f>
        <v>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3"/>
      <c r="B14" s="164" t="s">
        <v>60</v>
      </c>
      <c r="C14" s="165"/>
      <c r="D14" s="165"/>
      <c r="E14" s="165"/>
      <c r="F14" s="165"/>
      <c r="G14" s="165"/>
      <c r="H14" s="166"/>
      <c r="I14" s="68"/>
      <c r="J14" s="63">
        <f>SUM(J15:J18)</f>
        <v>1</v>
      </c>
      <c r="K14" s="64"/>
      <c r="L14" s="65">
        <v>0.05</v>
      </c>
      <c r="M14" s="119">
        <f>(20*L14)</f>
        <v>1</v>
      </c>
      <c r="N14" s="121">
        <f>SUM(L15:L18)</f>
        <v>3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24.9">
      <c r="A15" s="23"/>
      <c r="B15" s="66" t="s">
        <v>61</v>
      </c>
      <c r="C15" s="100" t="s">
        <v>62</v>
      </c>
      <c r="D15" s="67"/>
      <c r="E15" s="104"/>
      <c r="F15" s="104"/>
      <c r="G15" s="104"/>
      <c r="H15" s="105" t="s">
        <v>52</v>
      </c>
      <c r="I15" s="68" t="str">
        <f t="shared" si="0"/>
        <v/>
      </c>
      <c r="J15" s="69">
        <f>(IF(F15&lt;&gt;"",1/3,0)+IF(G15&lt;&gt;"",2/3,0)+IF(H15&lt;&gt;"",1,0))*L15*L$14*20/N$14</f>
        <v>0.33333333333333331</v>
      </c>
      <c r="K15" s="64"/>
      <c r="L15" s="61">
        <v>1</v>
      </c>
      <c r="M15" s="70">
        <f>COUNTA(E15:H15)</f>
        <v>1</v>
      </c>
      <c r="N15" s="31"/>
      <c r="O15" s="9">
        <f>IF(E15&lt;&gt;"",1,0)+IF(F15&lt;&gt;"",1,0)+IF(G15&lt;&gt;"",1,0)+IF(H15&lt;&gt;"",1,0)</f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3"/>
      <c r="B16" s="66" t="s">
        <v>63</v>
      </c>
      <c r="C16" s="100" t="s">
        <v>64</v>
      </c>
      <c r="D16" s="67"/>
      <c r="E16" s="104"/>
      <c r="F16" s="104"/>
      <c r="G16" s="104"/>
      <c r="H16" s="105" t="s">
        <v>140</v>
      </c>
      <c r="I16" s="68" t="str">
        <f t="shared" si="0"/>
        <v/>
      </c>
      <c r="J16" s="69">
        <f t="shared" ref="J16:J18" si="3">(IF(F16&lt;&gt;"",1/3,0)+IF(G16&lt;&gt;"",2/3,0)+IF(H16&lt;&gt;"",1,0))*L16*L$14*20/N$14</f>
        <v>0.33333333333333331</v>
      </c>
      <c r="K16" s="64"/>
      <c r="L16" s="61">
        <v>1</v>
      </c>
      <c r="M16" s="70">
        <f t="shared" ref="M16:M18" si="4">COUNTA(E16:H16)</f>
        <v>1</v>
      </c>
      <c r="N16" s="31"/>
      <c r="O16" s="9">
        <f t="shared" ref="O16:O17" si="5">IF(E16&lt;&gt;"",1,0)+IF(F16&lt;&gt;"",1,0)+IF(G16&lt;&gt;"",1,0)+IF(H16&lt;&gt;"",1,0)</f>
        <v>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4.9">
      <c r="A17" s="23"/>
      <c r="B17" s="66" t="s">
        <v>65</v>
      </c>
      <c r="C17" s="100" t="s">
        <v>66</v>
      </c>
      <c r="D17" s="67"/>
      <c r="E17" s="104"/>
      <c r="F17" s="104"/>
      <c r="G17" s="104"/>
      <c r="H17" s="105"/>
      <c r="I17" s="68" t="str">
        <f t="shared" si="0"/>
        <v/>
      </c>
      <c r="J17" s="69">
        <f t="shared" si="3"/>
        <v>0</v>
      </c>
      <c r="K17" s="64"/>
      <c r="L17" s="61">
        <v>0</v>
      </c>
      <c r="M17" s="70">
        <f t="shared" si="4"/>
        <v>0</v>
      </c>
      <c r="N17" s="31"/>
      <c r="O17" s="9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2.9" thickBot="1">
      <c r="A18" s="23"/>
      <c r="B18" s="66" t="s">
        <v>67</v>
      </c>
      <c r="C18" s="100" t="s">
        <v>68</v>
      </c>
      <c r="D18" s="71"/>
      <c r="E18" s="104"/>
      <c r="F18" s="104"/>
      <c r="G18" s="104"/>
      <c r="H18" s="105" t="s">
        <v>52</v>
      </c>
      <c r="I18" s="68" t="str">
        <f t="shared" si="0"/>
        <v/>
      </c>
      <c r="J18" s="69">
        <f t="shared" si="3"/>
        <v>0.33333333333333331</v>
      </c>
      <c r="K18" s="64"/>
      <c r="L18" s="61">
        <v>1</v>
      </c>
      <c r="M18" s="70">
        <f t="shared" si="4"/>
        <v>1</v>
      </c>
      <c r="N18" s="31"/>
      <c r="O18" s="9">
        <f>IF(E18&lt;&gt;"",1,0)+IF(F18&lt;&gt;"",1,0)+IF(G18&lt;&gt;"",1,0)+IF(H18&lt;&gt;"",1,0)</f>
        <v>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3"/>
      <c r="B19" s="160" t="s">
        <v>14</v>
      </c>
      <c r="C19" s="161"/>
      <c r="D19" s="161"/>
      <c r="E19" s="161"/>
      <c r="F19" s="161"/>
      <c r="G19" s="161"/>
      <c r="H19" s="162"/>
      <c r="I19" s="68" t="str">
        <f t="shared" si="0"/>
        <v/>
      </c>
      <c r="J19" s="63">
        <f>SUM(J20:J20)</f>
        <v>1</v>
      </c>
      <c r="K19" s="64"/>
      <c r="L19" s="65">
        <v>0.05</v>
      </c>
      <c r="M19" s="119">
        <f>(20*L19)</f>
        <v>1</v>
      </c>
      <c r="N19" s="121">
        <f>SUM(L20:L22)</f>
        <v>1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24.9">
      <c r="A20" s="23"/>
      <c r="B20" s="66" t="s">
        <v>15</v>
      </c>
      <c r="C20" s="72" t="s">
        <v>2</v>
      </c>
      <c r="D20" s="73" t="s">
        <v>34</v>
      </c>
      <c r="E20" s="104"/>
      <c r="F20" s="104"/>
      <c r="G20" s="104"/>
      <c r="H20" s="105" t="s">
        <v>52</v>
      </c>
      <c r="I20" s="68" t="str">
        <f t="shared" si="0"/>
        <v/>
      </c>
      <c r="J20" s="69">
        <f>(IF(F20&lt;&gt;"",1/3,0)+IF(G20&lt;&gt;"",2/3,0)+IF(H20&lt;&gt;"",1,0))*L20*L$19*20/N$19</f>
        <v>1</v>
      </c>
      <c r="K20" s="64"/>
      <c r="L20" s="61">
        <v>1</v>
      </c>
      <c r="M20" s="70">
        <f>COUNTA(E20:H20)</f>
        <v>1</v>
      </c>
      <c r="N20" s="31"/>
      <c r="O20" s="9">
        <f t="shared" ref="O20:O50" si="6">IF(E20&lt;&gt;"",1,0)+IF(F20&lt;&gt;"",1,0)+IF(G20&lt;&gt;"",1,0)+IF(H20&lt;&gt;"",1,0)</f>
        <v>1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24.9">
      <c r="A21" s="23"/>
      <c r="B21" s="112" t="s">
        <v>69</v>
      </c>
      <c r="C21" s="113" t="s">
        <v>70</v>
      </c>
      <c r="D21" s="114"/>
      <c r="E21" s="104"/>
      <c r="F21" s="104"/>
      <c r="G21" s="104"/>
      <c r="H21" s="105"/>
      <c r="I21" s="68" t="str">
        <f t="shared" si="0"/>
        <v/>
      </c>
      <c r="J21" s="69">
        <f t="shared" ref="J21:J22" si="7">(IF(F21&lt;&gt;"",1/3,0)+IF(G21&lt;&gt;"",2/3,0)+IF(H21&lt;&gt;"",1,0))*L21*L$19*20/N$19</f>
        <v>0</v>
      </c>
      <c r="K21" s="64"/>
      <c r="L21" s="61">
        <v>0</v>
      </c>
      <c r="M21" s="70">
        <f t="shared" ref="M21:M22" si="8">COUNTA(E21:H21)</f>
        <v>0</v>
      </c>
      <c r="N21" s="31"/>
      <c r="O21" s="9">
        <f t="shared" si="6"/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25.3" thickBot="1">
      <c r="A22" s="23"/>
      <c r="B22" s="112" t="s">
        <v>71</v>
      </c>
      <c r="C22" s="113" t="s">
        <v>72</v>
      </c>
      <c r="D22" s="114"/>
      <c r="E22" s="104"/>
      <c r="F22" s="104"/>
      <c r="G22" s="104"/>
      <c r="H22" s="105"/>
      <c r="I22" s="68" t="str">
        <f t="shared" si="0"/>
        <v/>
      </c>
      <c r="J22" s="69">
        <f t="shared" si="7"/>
        <v>0</v>
      </c>
      <c r="K22" s="64"/>
      <c r="L22" s="61">
        <v>0</v>
      </c>
      <c r="M22" s="70">
        <f t="shared" si="8"/>
        <v>0</v>
      </c>
      <c r="N22" s="31"/>
      <c r="O22" s="9">
        <f t="shared" si="6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3"/>
      <c r="B23" s="167" t="s">
        <v>16</v>
      </c>
      <c r="C23" s="168"/>
      <c r="D23" s="168"/>
      <c r="E23" s="168"/>
      <c r="F23" s="168"/>
      <c r="G23" s="168"/>
      <c r="H23" s="169"/>
      <c r="I23" s="68"/>
      <c r="J23" s="63">
        <f>SUM(J24:J33)</f>
        <v>5</v>
      </c>
      <c r="K23" s="64"/>
      <c r="L23" s="65">
        <v>0.25</v>
      </c>
      <c r="M23" s="119">
        <f>(20*L23)</f>
        <v>5</v>
      </c>
      <c r="N23" s="120">
        <f>SUM(L24:L33)</f>
        <v>6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3"/>
      <c r="B24" s="126" t="s">
        <v>73</v>
      </c>
      <c r="C24" s="125" t="s">
        <v>74</v>
      </c>
      <c r="D24" s="71"/>
      <c r="E24" s="104"/>
      <c r="F24" s="104"/>
      <c r="G24" s="104"/>
      <c r="H24" s="105" t="s">
        <v>52</v>
      </c>
      <c r="I24" s="68" t="str">
        <f>(IF(_xlfn.XOR(M24&lt;&gt;1,L24&lt;&gt;0),"","◄"))</f>
        <v/>
      </c>
      <c r="J24" s="69">
        <f>(IF(F24&lt;&gt;"",1/3,0)+IF(G24&lt;&gt;"",2/3,0)+IF(H24&lt;&gt;"",1,0))*L24*L$23*20/N$23</f>
        <v>0.83333333333333337</v>
      </c>
      <c r="K24" s="64"/>
      <c r="L24" s="61">
        <v>1</v>
      </c>
      <c r="M24" s="70">
        <f>COUNTA(E24:H24)</f>
        <v>1</v>
      </c>
      <c r="N24" s="31"/>
      <c r="O24" s="9">
        <f t="shared" si="6"/>
        <v>1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24.9">
      <c r="A25" s="23"/>
      <c r="B25" s="126" t="s">
        <v>19</v>
      </c>
      <c r="C25" s="125" t="s">
        <v>17</v>
      </c>
      <c r="D25" s="71" t="s">
        <v>32</v>
      </c>
      <c r="E25" s="104"/>
      <c r="F25" s="104"/>
      <c r="G25" s="104"/>
      <c r="H25" s="105" t="s">
        <v>52</v>
      </c>
      <c r="I25" s="68" t="str">
        <f t="shared" ref="I25:I50" si="9">(IF(_xlfn.XOR(M25&lt;&gt;1,L25&lt;&gt;0),"","◄"))</f>
        <v/>
      </c>
      <c r="J25" s="69">
        <f t="shared" ref="J25:J33" si="10">(IF(F25&lt;&gt;"",1/3,0)+IF(G25&lt;&gt;"",2/3,0)+IF(H25&lt;&gt;"",1,0))*L25*L$23*20/N$23</f>
        <v>0.83333333333333337</v>
      </c>
      <c r="K25" s="64"/>
      <c r="L25" s="61">
        <v>1</v>
      </c>
      <c r="M25" s="70">
        <f t="shared" ref="M25:M33" si="11">COUNTA(E25:H25)</f>
        <v>1</v>
      </c>
      <c r="N25" s="31"/>
      <c r="O25" s="9">
        <f t="shared" si="6"/>
        <v>1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24.9">
      <c r="A26" s="23"/>
      <c r="B26" s="126" t="s">
        <v>75</v>
      </c>
      <c r="C26" s="125" t="s">
        <v>76</v>
      </c>
      <c r="D26" s="71"/>
      <c r="E26" s="104"/>
      <c r="F26" s="104"/>
      <c r="G26" s="104"/>
      <c r="H26" s="105" t="s">
        <v>52</v>
      </c>
      <c r="I26" s="68" t="str">
        <f t="shared" si="9"/>
        <v/>
      </c>
      <c r="J26" s="69">
        <f t="shared" si="10"/>
        <v>0.83333333333333337</v>
      </c>
      <c r="K26" s="64"/>
      <c r="L26" s="61">
        <v>1</v>
      </c>
      <c r="M26" s="70">
        <f t="shared" si="11"/>
        <v>1</v>
      </c>
      <c r="N26" s="31"/>
      <c r="O26" s="9">
        <f t="shared" si="6"/>
        <v>1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24.9">
      <c r="A27" s="23"/>
      <c r="B27" s="126" t="s">
        <v>18</v>
      </c>
      <c r="C27" s="125" t="s">
        <v>20</v>
      </c>
      <c r="D27" s="71" t="s">
        <v>42</v>
      </c>
      <c r="E27" s="104"/>
      <c r="F27" s="104"/>
      <c r="G27" s="104"/>
      <c r="H27" s="105"/>
      <c r="I27" s="68" t="str">
        <f t="shared" si="9"/>
        <v/>
      </c>
      <c r="J27" s="69">
        <f t="shared" si="10"/>
        <v>0</v>
      </c>
      <c r="K27" s="64"/>
      <c r="L27" s="61">
        <v>0</v>
      </c>
      <c r="M27" s="70">
        <f t="shared" si="11"/>
        <v>0</v>
      </c>
      <c r="N27" s="31"/>
      <c r="O27" s="9">
        <f t="shared" si="6"/>
        <v>0</v>
      </c>
      <c r="P27" s="12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3"/>
      <c r="B28" s="172" t="s">
        <v>21</v>
      </c>
      <c r="C28" s="170" t="s">
        <v>22</v>
      </c>
      <c r="D28" s="71" t="s">
        <v>44</v>
      </c>
      <c r="E28" s="104"/>
      <c r="F28" s="104"/>
      <c r="G28" s="104"/>
      <c r="H28" s="105"/>
      <c r="I28" s="68" t="str">
        <f t="shared" si="9"/>
        <v/>
      </c>
      <c r="J28" s="69">
        <f t="shared" si="10"/>
        <v>0</v>
      </c>
      <c r="K28" s="64"/>
      <c r="L28" s="61">
        <v>0</v>
      </c>
      <c r="M28" s="70">
        <f t="shared" si="11"/>
        <v>0</v>
      </c>
      <c r="N28" s="31"/>
      <c r="O28" s="9">
        <f t="shared" si="6"/>
        <v>0</v>
      </c>
      <c r="P28" s="122"/>
      <c r="Q28" s="2"/>
      <c r="R28" s="2"/>
      <c r="S28" s="2"/>
      <c r="T28" s="2"/>
      <c r="U28" s="2"/>
      <c r="V28" s="2"/>
      <c r="W28" s="2"/>
      <c r="X28" s="2"/>
      <c r="Y28" s="2"/>
    </row>
    <row r="29" spans="1:25" ht="25.3" thickBot="1">
      <c r="A29" s="23"/>
      <c r="B29" s="173"/>
      <c r="C29" s="171"/>
      <c r="D29" s="71" t="s">
        <v>35</v>
      </c>
      <c r="E29" s="104"/>
      <c r="F29" s="104"/>
      <c r="G29" s="104"/>
      <c r="H29" s="105" t="s">
        <v>52</v>
      </c>
      <c r="I29" s="68" t="str">
        <f t="shared" si="9"/>
        <v/>
      </c>
      <c r="J29" s="69">
        <f t="shared" si="10"/>
        <v>0.83333333333333337</v>
      </c>
      <c r="K29" s="64"/>
      <c r="L29" s="61">
        <v>1</v>
      </c>
      <c r="M29" s="70">
        <f t="shared" si="11"/>
        <v>1</v>
      </c>
      <c r="N29" s="31"/>
      <c r="O29" s="9">
        <f t="shared" si="6"/>
        <v>1</v>
      </c>
      <c r="P29" s="122"/>
      <c r="Q29" s="2"/>
      <c r="R29" s="2"/>
      <c r="S29" s="2"/>
      <c r="T29" s="2"/>
      <c r="U29" s="2"/>
      <c r="V29" s="2"/>
      <c r="W29" s="2"/>
      <c r="X29" s="2"/>
      <c r="Y29" s="2"/>
    </row>
    <row r="30" spans="1:25" ht="24.9">
      <c r="A30" s="23"/>
      <c r="B30" s="126" t="s">
        <v>77</v>
      </c>
      <c r="C30" s="125" t="s">
        <v>78</v>
      </c>
      <c r="D30" s="117"/>
      <c r="E30" s="104"/>
      <c r="F30" s="104"/>
      <c r="G30" s="104"/>
      <c r="H30" s="105"/>
      <c r="I30" s="68" t="str">
        <f t="shared" si="9"/>
        <v/>
      </c>
      <c r="J30" s="69">
        <f t="shared" si="10"/>
        <v>0</v>
      </c>
      <c r="K30" s="64"/>
      <c r="L30" s="61">
        <v>0</v>
      </c>
      <c r="M30" s="70">
        <f>COUNTA(E30:H30)</f>
        <v>0</v>
      </c>
      <c r="N30" s="31"/>
      <c r="O30" s="9">
        <f t="shared" si="6"/>
        <v>0</v>
      </c>
      <c r="P30" s="122"/>
      <c r="Q30" s="2"/>
      <c r="R30" s="2"/>
      <c r="S30" s="2"/>
      <c r="T30" s="2"/>
      <c r="U30" s="2"/>
      <c r="V30" s="2"/>
      <c r="W30" s="2"/>
      <c r="X30" s="2"/>
      <c r="Y30" s="2"/>
    </row>
    <row r="31" spans="1:25" ht="24.9">
      <c r="A31" s="23"/>
      <c r="B31" s="126" t="s">
        <v>79</v>
      </c>
      <c r="C31" s="125" t="s">
        <v>80</v>
      </c>
      <c r="D31" s="117"/>
      <c r="E31" s="104"/>
      <c r="F31" s="104"/>
      <c r="G31" s="104"/>
      <c r="H31" s="105"/>
      <c r="I31" s="68" t="str">
        <f t="shared" si="9"/>
        <v/>
      </c>
      <c r="J31" s="69">
        <f t="shared" si="10"/>
        <v>0</v>
      </c>
      <c r="K31" s="64"/>
      <c r="L31" s="61">
        <v>0</v>
      </c>
      <c r="M31" s="70">
        <f t="shared" si="11"/>
        <v>0</v>
      </c>
      <c r="N31" s="31"/>
      <c r="O31" s="9">
        <f t="shared" si="6"/>
        <v>0</v>
      </c>
      <c r="P31" s="122"/>
      <c r="Q31" s="2"/>
      <c r="R31" s="2"/>
      <c r="S31" s="2"/>
      <c r="T31" s="2"/>
      <c r="U31" s="2"/>
      <c r="V31" s="2"/>
      <c r="W31" s="2"/>
      <c r="X31" s="2"/>
      <c r="Y31" s="2"/>
    </row>
    <row r="32" spans="1:25" ht="24.9">
      <c r="A32" s="175" t="s">
        <v>113</v>
      </c>
      <c r="B32" s="126" t="s">
        <v>81</v>
      </c>
      <c r="C32" s="125" t="s">
        <v>82</v>
      </c>
      <c r="D32" s="117"/>
      <c r="E32" s="104"/>
      <c r="F32" s="104"/>
      <c r="G32" s="104"/>
      <c r="H32" s="105" t="s">
        <v>52</v>
      </c>
      <c r="I32" s="68" t="str">
        <f t="shared" si="9"/>
        <v/>
      </c>
      <c r="J32" s="69">
        <f t="shared" si="10"/>
        <v>0.83333333333333337</v>
      </c>
      <c r="K32" s="64"/>
      <c r="L32" s="61">
        <v>1</v>
      </c>
      <c r="M32" s="70">
        <f t="shared" si="11"/>
        <v>1</v>
      </c>
      <c r="N32" s="31"/>
      <c r="O32" s="9">
        <f t="shared" si="6"/>
        <v>1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25.3" thickBot="1">
      <c r="A33" s="175"/>
      <c r="B33" s="126" t="s">
        <v>83</v>
      </c>
      <c r="C33" s="125" t="s">
        <v>84</v>
      </c>
      <c r="D33" s="117"/>
      <c r="E33" s="104"/>
      <c r="F33" s="104"/>
      <c r="G33" s="104"/>
      <c r="H33" s="105" t="s">
        <v>52</v>
      </c>
      <c r="I33" s="68" t="str">
        <f t="shared" si="9"/>
        <v/>
      </c>
      <c r="J33" s="69">
        <f t="shared" si="10"/>
        <v>0.83333333333333337</v>
      </c>
      <c r="K33" s="64"/>
      <c r="L33" s="61">
        <v>1</v>
      </c>
      <c r="M33" s="70">
        <f t="shared" si="11"/>
        <v>1</v>
      </c>
      <c r="N33" s="31"/>
      <c r="O33" s="9">
        <f t="shared" si="6"/>
        <v>1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3"/>
      <c r="B34" s="167" t="s">
        <v>85</v>
      </c>
      <c r="C34" s="168"/>
      <c r="D34" s="168"/>
      <c r="E34" s="168"/>
      <c r="F34" s="168"/>
      <c r="G34" s="168"/>
      <c r="H34" s="169"/>
      <c r="I34" s="68"/>
      <c r="J34" s="63">
        <f>SUM(J35:J41)</f>
        <v>3.333333333333333</v>
      </c>
      <c r="K34" s="64"/>
      <c r="L34" s="65">
        <v>0.2</v>
      </c>
      <c r="M34" s="119">
        <f>(20*L34)</f>
        <v>4</v>
      </c>
      <c r="N34" s="120">
        <f>SUM(L35:L41)</f>
        <v>4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t="24.9">
      <c r="A35" s="23"/>
      <c r="B35" s="126" t="s">
        <v>86</v>
      </c>
      <c r="C35" s="125" t="s">
        <v>87</v>
      </c>
      <c r="D35" s="74"/>
      <c r="E35" s="104"/>
      <c r="F35" s="104"/>
      <c r="G35" s="104"/>
      <c r="H35" s="105" t="s">
        <v>52</v>
      </c>
      <c r="I35" s="68" t="str">
        <f t="shared" si="9"/>
        <v/>
      </c>
      <c r="J35" s="69">
        <f>(IF(F35&lt;&gt;"",1/3,0)+IF(G35&lt;&gt;"",2/3,0)+IF(H35&lt;&gt;"",1,0))*L35*L$34*20/N$34</f>
        <v>1</v>
      </c>
      <c r="K35" s="64"/>
      <c r="L35" s="61">
        <v>1</v>
      </c>
      <c r="M35" s="70">
        <f>COUNTA(E35:H35)</f>
        <v>1</v>
      </c>
      <c r="N35" s="31"/>
      <c r="O35" s="9">
        <f t="shared" si="6"/>
        <v>1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ht="24.9">
      <c r="A36" s="23"/>
      <c r="B36" s="126" t="s">
        <v>88</v>
      </c>
      <c r="C36" s="125" t="s">
        <v>89</v>
      </c>
      <c r="D36" s="107"/>
      <c r="E36" s="104"/>
      <c r="F36" s="104" t="s">
        <v>140</v>
      </c>
      <c r="G36" s="104"/>
      <c r="H36" s="105"/>
      <c r="I36" s="68" t="str">
        <f t="shared" si="9"/>
        <v/>
      </c>
      <c r="J36" s="69">
        <f t="shared" ref="J36:J41" si="12">(IF(F36&lt;&gt;"",1/3,0)+IF(G36&lt;&gt;"",2/3,0)+IF(H36&lt;&gt;"",1,0))*L36*L$34*20/N$34</f>
        <v>0.33333333333333331</v>
      </c>
      <c r="K36" s="64"/>
      <c r="L36" s="61">
        <v>1</v>
      </c>
      <c r="M36" s="70">
        <f t="shared" ref="M36:M41" si="13">COUNTA(E36:H36)</f>
        <v>1</v>
      </c>
      <c r="N36" s="31"/>
      <c r="O36" s="9">
        <f t="shared" si="6"/>
        <v>1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t="37.299999999999997">
      <c r="A37" s="23"/>
      <c r="B37" s="126" t="s">
        <v>90</v>
      </c>
      <c r="C37" s="125" t="s">
        <v>91</v>
      </c>
      <c r="D37" s="107"/>
      <c r="E37" s="104"/>
      <c r="F37" s="104"/>
      <c r="G37" s="104"/>
      <c r="H37" s="105"/>
      <c r="I37" s="68" t="str">
        <f t="shared" si="9"/>
        <v/>
      </c>
      <c r="J37" s="69">
        <f t="shared" si="12"/>
        <v>0</v>
      </c>
      <c r="K37" s="64"/>
      <c r="L37" s="61">
        <v>0</v>
      </c>
      <c r="M37" s="70">
        <f t="shared" si="13"/>
        <v>0</v>
      </c>
      <c r="N37" s="31"/>
      <c r="O37" s="9">
        <f t="shared" si="6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ht="25.3" thickBot="1">
      <c r="A38" s="23"/>
      <c r="B38" s="126" t="s">
        <v>92</v>
      </c>
      <c r="C38" s="125" t="s">
        <v>93</v>
      </c>
      <c r="D38" s="75"/>
      <c r="E38" s="104"/>
      <c r="F38" s="104"/>
      <c r="G38" s="104"/>
      <c r="H38" s="105"/>
      <c r="I38" s="68" t="str">
        <f t="shared" si="9"/>
        <v/>
      </c>
      <c r="J38" s="69">
        <f t="shared" si="12"/>
        <v>0</v>
      </c>
      <c r="K38" s="64"/>
      <c r="L38" s="61">
        <v>0</v>
      </c>
      <c r="M38" s="70">
        <f t="shared" si="13"/>
        <v>0</v>
      </c>
      <c r="N38" s="31"/>
      <c r="O38" s="9">
        <f t="shared" si="6"/>
        <v>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3"/>
      <c r="B39" s="176" t="s">
        <v>111</v>
      </c>
      <c r="C39" s="177"/>
      <c r="D39" s="177"/>
      <c r="E39" s="177"/>
      <c r="F39" s="177"/>
      <c r="G39" s="177"/>
      <c r="H39" s="178"/>
      <c r="I39" s="68"/>
      <c r="J39" s="69"/>
      <c r="K39" s="64"/>
      <c r="L39" s="61"/>
      <c r="M39" s="70"/>
      <c r="N39" s="31"/>
      <c r="Q39" s="2"/>
      <c r="R39" s="2"/>
      <c r="S39" s="2"/>
      <c r="T39" s="2"/>
      <c r="U39" s="2"/>
      <c r="V39" s="2"/>
      <c r="W39" s="2"/>
      <c r="X39" s="2"/>
      <c r="Y39" s="2"/>
    </row>
    <row r="40" spans="1:25" ht="24.9">
      <c r="A40" s="23"/>
      <c r="B40" s="126" t="s">
        <v>94</v>
      </c>
      <c r="C40" s="125" t="s">
        <v>95</v>
      </c>
      <c r="D40" s="118"/>
      <c r="E40" s="104"/>
      <c r="F40" s="104"/>
      <c r="G40" s="104"/>
      <c r="H40" s="105" t="s">
        <v>52</v>
      </c>
      <c r="I40" s="68" t="str">
        <f t="shared" si="9"/>
        <v/>
      </c>
      <c r="J40" s="69">
        <f t="shared" si="12"/>
        <v>1</v>
      </c>
      <c r="K40" s="64"/>
      <c r="L40" s="61">
        <v>1</v>
      </c>
      <c r="M40" s="70">
        <f t="shared" si="13"/>
        <v>1</v>
      </c>
      <c r="N40" s="31"/>
      <c r="O40" s="9">
        <f t="shared" si="6"/>
        <v>1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t="12.9" thickBot="1">
      <c r="A41" s="23"/>
      <c r="B41" s="126" t="s">
        <v>96</v>
      </c>
      <c r="C41" s="125" t="s">
        <v>97</v>
      </c>
      <c r="D41" s="118"/>
      <c r="E41" s="104"/>
      <c r="F41" s="104"/>
      <c r="G41" s="104"/>
      <c r="H41" s="105" t="s">
        <v>52</v>
      </c>
      <c r="I41" s="68" t="str">
        <f t="shared" si="9"/>
        <v/>
      </c>
      <c r="J41" s="69">
        <f t="shared" si="12"/>
        <v>1</v>
      </c>
      <c r="K41" s="64"/>
      <c r="L41" s="61">
        <v>1</v>
      </c>
      <c r="M41" s="70">
        <f t="shared" si="13"/>
        <v>1</v>
      </c>
      <c r="N41" s="31"/>
      <c r="O41" s="9">
        <f t="shared" si="6"/>
        <v>1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3"/>
      <c r="B42" s="167" t="s">
        <v>23</v>
      </c>
      <c r="C42" s="168"/>
      <c r="D42" s="168"/>
      <c r="E42" s="168"/>
      <c r="F42" s="168"/>
      <c r="G42" s="168"/>
      <c r="H42" s="169"/>
      <c r="I42" s="68"/>
      <c r="J42" s="63">
        <f>SUM(J43:J46)</f>
        <v>3</v>
      </c>
      <c r="K42" s="64"/>
      <c r="L42" s="65">
        <v>0.15</v>
      </c>
      <c r="M42" s="119">
        <f>(20*L42)</f>
        <v>3</v>
      </c>
      <c r="N42" s="120">
        <f>SUM(L43:L46)</f>
        <v>4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3"/>
      <c r="B43" s="182" t="s">
        <v>25</v>
      </c>
      <c r="C43" s="179" t="s">
        <v>24</v>
      </c>
      <c r="D43" s="74" t="s">
        <v>33</v>
      </c>
      <c r="E43" s="104"/>
      <c r="F43" s="104"/>
      <c r="G43" s="104"/>
      <c r="H43" s="105" t="s">
        <v>52</v>
      </c>
      <c r="I43" s="68" t="str">
        <f t="shared" si="9"/>
        <v/>
      </c>
      <c r="J43" s="69">
        <f>(IF(F43&lt;&gt;"",1/3,0)+IF(G43&lt;&gt;"",2/3,0)+IF(H43&lt;&gt;"",1,0))*L43*L$42*20/N$42</f>
        <v>0.75</v>
      </c>
      <c r="K43" s="64"/>
      <c r="L43" s="61">
        <v>1</v>
      </c>
      <c r="M43" s="70">
        <f>COUNTA(E43:H43)</f>
        <v>1</v>
      </c>
      <c r="N43" s="31"/>
      <c r="O43" s="9">
        <f t="shared" ref="O43:O46" si="14">IF(E43&lt;&gt;"",1,0)+IF(F43&lt;&gt;"",1,0)+IF(G43&lt;&gt;"",1,0)+IF(H43&lt;&gt;"",1,0)</f>
        <v>1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t="12.9" thickBot="1">
      <c r="A44" s="23"/>
      <c r="B44" s="183"/>
      <c r="C44" s="180"/>
      <c r="D44" s="75" t="s">
        <v>45</v>
      </c>
      <c r="E44" s="104"/>
      <c r="F44" s="104"/>
      <c r="G44" s="104"/>
      <c r="H44" s="105" t="s">
        <v>52</v>
      </c>
      <c r="I44" s="68" t="str">
        <f t="shared" si="9"/>
        <v/>
      </c>
      <c r="J44" s="69">
        <f t="shared" ref="J44:J46" si="15">(IF(F44&lt;&gt;"",1/3,0)+IF(G44&lt;&gt;"",2/3,0)+IF(H44&lt;&gt;"",1,0))*L44*L$42*20/N$42</f>
        <v>0.75</v>
      </c>
      <c r="K44" s="64"/>
      <c r="L44" s="61">
        <v>1</v>
      </c>
      <c r="M44" s="70">
        <f t="shared" ref="M44:M46" si="16">COUNTA(E44:H44)</f>
        <v>1</v>
      </c>
      <c r="N44" s="31"/>
      <c r="O44" s="9">
        <f t="shared" si="14"/>
        <v>1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t="37.299999999999997">
      <c r="A45" s="23"/>
      <c r="B45" s="126" t="s">
        <v>98</v>
      </c>
      <c r="C45" s="125" t="s">
        <v>99</v>
      </c>
      <c r="D45" s="118"/>
      <c r="E45" s="104"/>
      <c r="F45" s="104"/>
      <c r="G45" s="104"/>
      <c r="H45" s="105" t="s">
        <v>52</v>
      </c>
      <c r="I45" s="68" t="str">
        <f t="shared" si="9"/>
        <v/>
      </c>
      <c r="J45" s="69">
        <f t="shared" si="15"/>
        <v>0.75</v>
      </c>
      <c r="K45" s="64"/>
      <c r="L45" s="61">
        <v>1</v>
      </c>
      <c r="M45" s="70">
        <f t="shared" si="16"/>
        <v>1</v>
      </c>
      <c r="N45" s="31"/>
      <c r="O45" s="9">
        <f t="shared" si="14"/>
        <v>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48" customHeight="1" thickBot="1">
      <c r="A46" s="123" t="s">
        <v>112</v>
      </c>
      <c r="B46" s="126" t="s">
        <v>100</v>
      </c>
      <c r="C46" s="125" t="s">
        <v>101</v>
      </c>
      <c r="D46" s="118"/>
      <c r="E46" s="104"/>
      <c r="F46" s="104"/>
      <c r="G46" s="104"/>
      <c r="H46" s="105" t="s">
        <v>140</v>
      </c>
      <c r="I46" s="68" t="str">
        <f t="shared" si="9"/>
        <v/>
      </c>
      <c r="J46" s="69">
        <f t="shared" si="15"/>
        <v>0.75</v>
      </c>
      <c r="K46" s="64"/>
      <c r="L46" s="61">
        <v>1</v>
      </c>
      <c r="M46" s="70">
        <f t="shared" si="16"/>
        <v>1</v>
      </c>
      <c r="N46" s="31"/>
      <c r="O46" s="9">
        <f t="shared" si="14"/>
        <v>1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3"/>
      <c r="B47" s="167" t="s">
        <v>47</v>
      </c>
      <c r="C47" s="168"/>
      <c r="D47" s="168"/>
      <c r="E47" s="168"/>
      <c r="F47" s="168"/>
      <c r="G47" s="168"/>
      <c r="H47" s="169"/>
      <c r="I47" s="68"/>
      <c r="J47" s="63">
        <f>SUM(J48:J50)</f>
        <v>1.7777777777777777</v>
      </c>
      <c r="K47" s="64"/>
      <c r="L47" s="65">
        <v>0.1</v>
      </c>
      <c r="M47" s="119">
        <f>(20*L47)</f>
        <v>2</v>
      </c>
      <c r="N47" s="120">
        <f>SUM(L48:L50)</f>
        <v>3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 ht="12.9" thickBot="1">
      <c r="A48" s="23"/>
      <c r="B48" s="110"/>
      <c r="C48" s="179" t="s">
        <v>51</v>
      </c>
      <c r="D48" s="75" t="s">
        <v>48</v>
      </c>
      <c r="E48" s="104"/>
      <c r="F48" s="104"/>
      <c r="G48" s="104"/>
      <c r="H48" s="105" t="s">
        <v>52</v>
      </c>
      <c r="I48" s="68" t="str">
        <f t="shared" si="9"/>
        <v/>
      </c>
      <c r="J48" s="69">
        <f>(IF(F48&lt;&gt;"",1/3,0)+IF(G48&lt;&gt;"",2/3,0)+IF(H48&lt;&gt;"",1,0))*L48*L$47*20/N$47</f>
        <v>0.66666666666666663</v>
      </c>
      <c r="K48" s="64"/>
      <c r="L48" s="61">
        <v>1</v>
      </c>
      <c r="M48" s="70">
        <f t="shared" ref="M48:M49" si="17">COUNTA(E48:H48)</f>
        <v>1</v>
      </c>
      <c r="N48" s="31"/>
      <c r="O48" s="9">
        <f t="shared" ref="O48:O49" si="18">IF(E48&lt;&gt;"",1,0)+IF(F48&lt;&gt;"",1,0)+IF(G48&lt;&gt;"",1,0)+IF(H48&lt;&gt;"",1,0)</f>
        <v>1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t="12.9" thickBot="1">
      <c r="A49" s="23"/>
      <c r="B49" s="110"/>
      <c r="C49" s="180"/>
      <c r="D49" s="75" t="s">
        <v>49</v>
      </c>
      <c r="E49" s="104"/>
      <c r="F49" s="104"/>
      <c r="G49" s="104" t="s">
        <v>140</v>
      </c>
      <c r="H49" s="105"/>
      <c r="I49" s="68" t="str">
        <f t="shared" si="9"/>
        <v/>
      </c>
      <c r="J49" s="69">
        <f t="shared" ref="J49:J50" si="19">(IF(F49&lt;&gt;"",1/3,0)+IF(G49&lt;&gt;"",2/3,0)+IF(H49&lt;&gt;"",1,0))*L49*L$47*20/N$47</f>
        <v>0.44444444444444442</v>
      </c>
      <c r="K49" s="64"/>
      <c r="L49" s="61">
        <v>1</v>
      </c>
      <c r="M49" s="70">
        <f t="shared" si="17"/>
        <v>1</v>
      </c>
      <c r="N49" s="31"/>
      <c r="O49" s="9">
        <f t="shared" si="18"/>
        <v>1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t="37.75" thickBot="1">
      <c r="A50" s="23"/>
      <c r="B50" s="111"/>
      <c r="C50" s="181"/>
      <c r="D50" s="75" t="s">
        <v>50</v>
      </c>
      <c r="E50" s="104"/>
      <c r="F50" s="104"/>
      <c r="G50" s="104"/>
      <c r="H50" s="105" t="s">
        <v>52</v>
      </c>
      <c r="I50" s="68" t="str">
        <f t="shared" si="9"/>
        <v/>
      </c>
      <c r="J50" s="69">
        <f t="shared" si="19"/>
        <v>0.66666666666666663</v>
      </c>
      <c r="K50" s="64"/>
      <c r="L50" s="61">
        <v>1</v>
      </c>
      <c r="M50" s="70">
        <f>COUNTA(E50:H50)</f>
        <v>1</v>
      </c>
      <c r="N50" s="31"/>
      <c r="O50" s="9">
        <f t="shared" si="6"/>
        <v>1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t="20.05" customHeight="1">
      <c r="A51" s="23"/>
      <c r="B51" s="76"/>
      <c r="C51" s="77"/>
      <c r="D51" s="78"/>
      <c r="E51" s="79"/>
      <c r="F51" s="79"/>
      <c r="G51" s="79"/>
      <c r="H51" s="79"/>
      <c r="I51" s="80"/>
      <c r="J51" s="28"/>
      <c r="K51" s="28"/>
      <c r="L51" s="81">
        <f>L7+L11+L14+L19+L34+L23+L42+L47</f>
        <v>1</v>
      </c>
      <c r="M51" s="30"/>
      <c r="N51" s="31"/>
      <c r="O51" s="9">
        <f>SUM(O7:O50)</f>
        <v>26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ht="24.75" customHeight="1" thickBot="1">
      <c r="A52" s="23"/>
      <c r="B52" s="82"/>
      <c r="C52" s="25"/>
      <c r="D52" s="83" t="s">
        <v>8</v>
      </c>
      <c r="E52" s="158">
        <f>IF(O50&lt;&gt;1,"",J7+J11+J14+J19+J23+J34+J42+J47)</f>
        <v>19.111111111111111</v>
      </c>
      <c r="F52" s="158"/>
      <c r="G52" s="159" t="s">
        <v>3</v>
      </c>
      <c r="H52" s="159"/>
      <c r="I52" s="27"/>
      <c r="J52" s="84"/>
      <c r="K52" s="84"/>
      <c r="L52" s="29"/>
      <c r="M52" s="30"/>
      <c r="N52" s="31"/>
      <c r="Q52" s="2"/>
      <c r="R52" s="2"/>
      <c r="S52" s="2"/>
      <c r="T52" s="2"/>
      <c r="U52" s="2"/>
      <c r="V52" s="2"/>
      <c r="W52" s="2"/>
      <c r="X52" s="2"/>
      <c r="Y52" s="2"/>
    </row>
    <row r="53" spans="1:25" ht="19.3" customHeight="1" thickBot="1">
      <c r="A53" s="23"/>
      <c r="B53" s="82"/>
      <c r="C53" s="25"/>
      <c r="D53" s="83" t="s">
        <v>4</v>
      </c>
      <c r="E53" s="133"/>
      <c r="F53" s="134"/>
      <c r="G53" s="135" t="s">
        <v>5</v>
      </c>
      <c r="H53" s="136"/>
      <c r="I53" s="47"/>
      <c r="J53" s="28"/>
      <c r="K53" s="143"/>
      <c r="L53" s="144"/>
      <c r="M53" s="143"/>
      <c r="N53" s="144"/>
      <c r="Q53" s="2"/>
      <c r="R53" s="2"/>
      <c r="S53" s="2"/>
      <c r="T53" s="2"/>
      <c r="U53" s="2"/>
      <c r="V53" s="2"/>
      <c r="W53" s="2"/>
      <c r="X53" s="2"/>
      <c r="Y53" s="2"/>
    </row>
    <row r="54" spans="1:25" ht="12.9" thickBot="1">
      <c r="A54" s="23"/>
      <c r="B54" s="131" t="s">
        <v>11</v>
      </c>
      <c r="C54" s="131"/>
      <c r="D54" s="131"/>
      <c r="E54" s="131"/>
      <c r="F54" s="131"/>
      <c r="G54" s="131"/>
      <c r="H54" s="131"/>
      <c r="I54" s="85"/>
      <c r="J54" s="28"/>
      <c r="K54" s="28"/>
      <c r="L54" s="29"/>
      <c r="M54" s="30"/>
      <c r="N54" s="31"/>
      <c r="Q54" s="2"/>
      <c r="R54" s="2"/>
      <c r="S54" s="2"/>
      <c r="T54" s="2"/>
      <c r="U54" s="2"/>
      <c r="V54" s="2"/>
      <c r="W54" s="2"/>
      <c r="X54" s="2"/>
      <c r="Y54" s="2"/>
    </row>
    <row r="55" spans="1:25" ht="13.3" thickBot="1">
      <c r="A55" s="23"/>
      <c r="B55" s="86" t="s">
        <v>41</v>
      </c>
      <c r="C55" s="106"/>
      <c r="D55" s="87" t="s">
        <v>9</v>
      </c>
      <c r="E55" s="88"/>
      <c r="F55" s="88"/>
      <c r="G55" s="88"/>
      <c r="H55" s="88"/>
      <c r="I55" s="89" t="s">
        <v>6</v>
      </c>
      <c r="J55" s="28"/>
      <c r="K55" s="90"/>
      <c r="L55" s="29"/>
      <c r="M55" s="30"/>
      <c r="N55" s="31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3"/>
      <c r="B56" s="151" t="s">
        <v>37</v>
      </c>
      <c r="C56" s="152"/>
      <c r="D56" s="91"/>
      <c r="E56" s="91"/>
      <c r="F56" s="91"/>
      <c r="G56" s="91"/>
      <c r="H56" s="91"/>
      <c r="I56" s="92"/>
      <c r="J56" s="90"/>
      <c r="K56" s="90"/>
      <c r="L56" s="29"/>
      <c r="M56" s="30"/>
      <c r="N56" s="31"/>
      <c r="Q56" s="2"/>
      <c r="R56" s="2"/>
      <c r="S56" s="2"/>
      <c r="T56" s="2"/>
      <c r="U56" s="2"/>
      <c r="V56" s="2"/>
      <c r="W56" s="2"/>
      <c r="X56" s="2"/>
      <c r="Y56" s="2"/>
    </row>
    <row r="57" spans="1:25" ht="28.3" customHeight="1" thickBot="1">
      <c r="A57" s="23"/>
      <c r="B57" s="153"/>
      <c r="C57" s="154"/>
      <c r="D57" s="91"/>
      <c r="E57" s="91"/>
      <c r="F57" s="91"/>
      <c r="G57" s="91"/>
      <c r="H57" s="91"/>
      <c r="I57" s="92"/>
      <c r="J57" s="90"/>
      <c r="K57" s="90"/>
      <c r="L57" s="29"/>
      <c r="M57" s="30"/>
      <c r="N57" s="31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3"/>
      <c r="B58" s="141" t="s">
        <v>39</v>
      </c>
      <c r="C58" s="142"/>
      <c r="D58" s="128" t="s">
        <v>7</v>
      </c>
      <c r="E58" s="129"/>
      <c r="F58" s="129"/>
      <c r="G58" s="129"/>
      <c r="H58" s="130"/>
      <c r="I58" s="93"/>
      <c r="J58" s="94"/>
      <c r="K58" s="94"/>
      <c r="L58" s="29"/>
      <c r="M58" s="30"/>
      <c r="N58" s="31"/>
      <c r="Q58" s="2"/>
      <c r="R58" s="2"/>
      <c r="S58" s="2"/>
      <c r="T58" s="2"/>
      <c r="U58" s="2"/>
      <c r="V58" s="2"/>
      <c r="W58" s="2"/>
      <c r="X58" s="2"/>
      <c r="Y58" s="2"/>
    </row>
    <row r="59" spans="1:25" ht="28.3" customHeight="1">
      <c r="A59" s="23"/>
      <c r="B59" s="145"/>
      <c r="C59" s="146"/>
      <c r="D59" s="137"/>
      <c r="E59" s="137"/>
      <c r="F59" s="137"/>
      <c r="G59" s="137"/>
      <c r="H59" s="138"/>
      <c r="I59" s="95"/>
      <c r="J59" s="96"/>
      <c r="K59" s="96"/>
      <c r="L59" s="29"/>
      <c r="M59" s="30"/>
      <c r="N59" s="31"/>
      <c r="Q59" s="2"/>
      <c r="R59" s="2"/>
      <c r="S59" s="2"/>
      <c r="T59" s="2"/>
      <c r="U59" s="2"/>
      <c r="V59" s="2"/>
      <c r="W59" s="2"/>
      <c r="X59" s="2"/>
      <c r="Y59" s="2"/>
    </row>
    <row r="60" spans="1:25" ht="28.3" customHeight="1">
      <c r="A60" s="23"/>
      <c r="B60" s="147"/>
      <c r="C60" s="148"/>
      <c r="D60" s="137"/>
      <c r="E60" s="137"/>
      <c r="F60" s="137"/>
      <c r="G60" s="137"/>
      <c r="H60" s="138"/>
      <c r="I60" s="95"/>
      <c r="J60" s="96"/>
      <c r="K60" s="96"/>
      <c r="L60" s="23"/>
      <c r="M60" s="26"/>
      <c r="N60" s="97"/>
      <c r="P60" s="9"/>
      <c r="Q60" s="2"/>
      <c r="R60" s="2"/>
      <c r="S60" s="2"/>
      <c r="T60" s="2"/>
      <c r="U60" s="2"/>
      <c r="V60" s="2"/>
      <c r="W60" s="2"/>
      <c r="X60" s="2"/>
      <c r="Y60" s="2"/>
    </row>
    <row r="61" spans="1:25" ht="28.3" customHeight="1" thickBot="1">
      <c r="A61" s="23"/>
      <c r="B61" s="149"/>
      <c r="C61" s="150"/>
      <c r="D61" s="139"/>
      <c r="E61" s="139"/>
      <c r="F61" s="139"/>
      <c r="G61" s="139"/>
      <c r="H61" s="140"/>
      <c r="I61" s="95"/>
      <c r="J61" s="98"/>
      <c r="K61" s="98"/>
      <c r="L61" s="23"/>
      <c r="M61" s="132"/>
      <c r="N61" s="132"/>
      <c r="P61" s="9"/>
      <c r="Q61" s="2"/>
      <c r="R61" s="2"/>
      <c r="S61" s="2"/>
      <c r="T61" s="2"/>
      <c r="U61" s="2"/>
      <c r="V61" s="2"/>
      <c r="W61" s="2"/>
      <c r="X61" s="2"/>
      <c r="Y61" s="2"/>
    </row>
    <row r="62" spans="1:25" ht="15.9">
      <c r="B62" s="20"/>
      <c r="C62" s="21"/>
      <c r="D62" s="20"/>
      <c r="E62" s="20"/>
      <c r="F62" s="20"/>
      <c r="G62" s="20"/>
      <c r="H62" s="20"/>
      <c r="I62" s="22"/>
      <c r="L62" s="2"/>
      <c r="M62" s="3"/>
      <c r="N62" s="19"/>
      <c r="P62" s="9"/>
      <c r="Q62" s="2"/>
      <c r="R62" s="2"/>
      <c r="S62" s="2"/>
      <c r="T62" s="2"/>
      <c r="U62" s="2"/>
      <c r="V62" s="2"/>
      <c r="W62" s="2"/>
      <c r="X62" s="2"/>
      <c r="Y62" s="2"/>
    </row>
    <row r="63" spans="1:25" ht="15.9">
      <c r="B63" s="20"/>
      <c r="C63" s="21"/>
      <c r="D63" s="20"/>
      <c r="E63" s="20"/>
      <c r="F63" s="20"/>
      <c r="G63" s="20"/>
      <c r="H63" s="20"/>
      <c r="I63" s="22"/>
      <c r="L63" s="2"/>
      <c r="M63" s="3"/>
      <c r="N63" s="19"/>
      <c r="P63" s="9"/>
      <c r="Q63" s="2"/>
      <c r="R63" s="2"/>
      <c r="S63" s="2"/>
      <c r="T63" s="2"/>
      <c r="U63" s="2"/>
      <c r="V63" s="2"/>
      <c r="W63" s="2"/>
      <c r="X63" s="2"/>
      <c r="Y63" s="2"/>
    </row>
  </sheetData>
  <sheetProtection pivotTables="0"/>
  <mergeCells count="32">
    <mergeCell ref="B59:C61"/>
    <mergeCell ref="D59:H61"/>
    <mergeCell ref="M61:N61"/>
    <mergeCell ref="M53:N53"/>
    <mergeCell ref="B54:H54"/>
    <mergeCell ref="B56:C56"/>
    <mergeCell ref="B57:C57"/>
    <mergeCell ref="B58:C58"/>
    <mergeCell ref="D58:H58"/>
    <mergeCell ref="C48:C50"/>
    <mergeCell ref="E52:F52"/>
    <mergeCell ref="G52:H52"/>
    <mergeCell ref="E53:F53"/>
    <mergeCell ref="G53:H53"/>
    <mergeCell ref="K53:L53"/>
    <mergeCell ref="B39:H39"/>
    <mergeCell ref="B42:H42"/>
    <mergeCell ref="B43:B44"/>
    <mergeCell ref="C43:C44"/>
    <mergeCell ref="B47:H47"/>
    <mergeCell ref="B19:H19"/>
    <mergeCell ref="B23:H23"/>
    <mergeCell ref="B28:B29"/>
    <mergeCell ref="C28:C29"/>
    <mergeCell ref="A32:A33"/>
    <mergeCell ref="B34:H34"/>
    <mergeCell ref="B2:N2"/>
    <mergeCell ref="J5:J6"/>
    <mergeCell ref="B6:C6"/>
    <mergeCell ref="B7:H7"/>
    <mergeCell ref="B11:H11"/>
    <mergeCell ref="B14:H14"/>
  </mergeCells>
  <printOptions horizontalCentered="1" verticalCentered="1"/>
  <pageMargins left="0.75000000000000011" right="0.75000000000000011" top="1" bottom="1" header="0.5" footer="0.5"/>
  <pageSetup paperSize="9" scale="56" orientation="landscape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B3561-4D75-4E8D-BF08-F61095791333}">
  <sheetPr>
    <pageSetUpPr fitToPage="1"/>
  </sheetPr>
  <dimension ref="A1:Y64"/>
  <sheetViews>
    <sheetView showGridLines="0" topLeftCell="A29" zoomScale="90" zoomScaleNormal="90" zoomScalePageLayoutView="125" workbookViewId="0">
      <selection activeCell="I7" activeCellId="2" sqref="I34:P52 J33:P33 I7:P32"/>
    </sheetView>
  </sheetViews>
  <sheetFormatPr baseColWidth="10" defaultColWidth="11.5" defaultRowHeight="12.45"/>
  <cols>
    <col min="1" max="1" width="3.2109375" style="2" customWidth="1"/>
    <col min="2" max="2" width="9.5703125" style="18" customWidth="1"/>
    <col min="3" max="3" width="55.78515625" style="1" customWidth="1"/>
    <col min="4" max="4" width="71.85546875" style="2" customWidth="1"/>
    <col min="5" max="8" width="3.7109375" style="3" customWidth="1"/>
    <col min="9" max="9" width="2.2109375" style="4" customWidth="1"/>
    <col min="10" max="10" width="8.7109375" style="5" customWidth="1"/>
    <col min="11" max="11" width="2.7109375" style="5" customWidth="1"/>
    <col min="12" max="12" width="10.28515625" style="6" customWidth="1"/>
    <col min="13" max="13" width="8.7109375" style="7" customWidth="1"/>
    <col min="14" max="14" width="5" style="8" bestFit="1" customWidth="1"/>
    <col min="15" max="15" width="5.140625" style="9" customWidth="1"/>
    <col min="16" max="16" width="8.5" style="10" customWidth="1"/>
    <col min="17" max="25" width="11.5" style="11"/>
    <col min="26" max="16384" width="11.5" style="2"/>
  </cols>
  <sheetData>
    <row r="1" spans="1:25" ht="20.05" customHeight="1" thickBot="1">
      <c r="A1" s="23"/>
      <c r="B1" s="24" t="s">
        <v>141</v>
      </c>
      <c r="C1" s="25"/>
      <c r="D1" s="23"/>
      <c r="E1" s="26"/>
      <c r="F1" s="26"/>
      <c r="G1" s="26"/>
      <c r="H1" s="26"/>
      <c r="I1" s="27"/>
      <c r="J1" s="28"/>
      <c r="K1" s="28"/>
      <c r="L1" s="29"/>
      <c r="M1" s="30"/>
      <c r="N1" s="31"/>
    </row>
    <row r="2" spans="1:25" s="14" customFormat="1" ht="30" customHeight="1" thickBot="1">
      <c r="A2" s="32"/>
      <c r="B2" s="155" t="s">
        <v>102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2"/>
      <c r="P2" s="13"/>
    </row>
    <row r="3" spans="1:25" s="14" customFormat="1" ht="7.3" customHeight="1">
      <c r="A3" s="32"/>
      <c r="B3" s="33"/>
      <c r="C3" s="34"/>
      <c r="D3" s="32"/>
      <c r="E3" s="35"/>
      <c r="F3" s="36"/>
      <c r="G3" s="37"/>
      <c r="H3" s="37"/>
      <c r="I3" s="38"/>
      <c r="J3" s="39"/>
      <c r="K3" s="39"/>
      <c r="L3" s="40"/>
      <c r="M3" s="37"/>
      <c r="N3" s="41"/>
      <c r="O3" s="12"/>
      <c r="P3" s="13"/>
    </row>
    <row r="4" spans="1:25" s="15" customFormat="1" ht="18" customHeight="1">
      <c r="A4" s="42"/>
      <c r="B4" s="43"/>
      <c r="C4" s="44"/>
      <c r="D4" s="42"/>
      <c r="E4" s="45"/>
      <c r="F4" s="46"/>
      <c r="G4" s="99"/>
      <c r="H4" s="99"/>
      <c r="I4" s="47"/>
      <c r="J4" s="48"/>
      <c r="K4" s="48"/>
      <c r="L4" s="49" t="s">
        <v>28</v>
      </c>
      <c r="M4" s="42"/>
      <c r="N4" s="50"/>
      <c r="O4" s="16"/>
      <c r="P4" s="17"/>
    </row>
    <row r="5" spans="1:25" ht="20.05" customHeight="1">
      <c r="A5" s="23"/>
      <c r="B5" s="23"/>
      <c r="C5" s="103"/>
      <c r="D5" s="51"/>
      <c r="E5" s="52"/>
      <c r="F5" s="52"/>
      <c r="G5" s="52"/>
      <c r="H5" s="52"/>
      <c r="I5" s="53"/>
      <c r="J5" s="174" t="s">
        <v>31</v>
      </c>
      <c r="K5" s="28"/>
      <c r="L5" s="54" t="s">
        <v>29</v>
      </c>
      <c r="M5" s="55"/>
      <c r="N5" s="50"/>
      <c r="Q5" s="2"/>
      <c r="R5" s="2"/>
      <c r="S5" s="2"/>
      <c r="T5" s="2"/>
      <c r="U5" s="2"/>
      <c r="V5" s="2"/>
      <c r="W5" s="2"/>
      <c r="X5" s="2"/>
      <c r="Y5" s="2"/>
    </row>
    <row r="6" spans="1:25" ht="20.05" customHeight="1" thickBot="1">
      <c r="A6" s="23"/>
      <c r="B6" s="163" t="s">
        <v>0</v>
      </c>
      <c r="C6" s="163"/>
      <c r="D6" s="56" t="s">
        <v>40</v>
      </c>
      <c r="E6" s="57">
        <v>0</v>
      </c>
      <c r="F6" s="58">
        <v>0.33333333333333331</v>
      </c>
      <c r="G6" s="58">
        <v>0.66666666666666663</v>
      </c>
      <c r="H6" s="59" t="s">
        <v>10</v>
      </c>
      <c r="I6" s="60"/>
      <c r="J6" s="174"/>
      <c r="K6" s="28"/>
      <c r="L6" s="61" t="s">
        <v>30</v>
      </c>
      <c r="M6" s="62" t="s">
        <v>36</v>
      </c>
      <c r="N6" s="50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3"/>
      <c r="B7" s="164" t="s">
        <v>53</v>
      </c>
      <c r="C7" s="165"/>
      <c r="D7" s="165"/>
      <c r="E7" s="165"/>
      <c r="F7" s="165"/>
      <c r="G7" s="165"/>
      <c r="H7" s="166"/>
      <c r="I7" s="68"/>
      <c r="J7" s="63">
        <f>SUM(J8:J10)</f>
        <v>2</v>
      </c>
      <c r="K7" s="64"/>
      <c r="L7" s="65">
        <v>0.1</v>
      </c>
      <c r="M7" s="119">
        <f>(20*L7)</f>
        <v>2</v>
      </c>
      <c r="N7" s="120">
        <f>SUM(L8:L10)</f>
        <v>3</v>
      </c>
      <c r="Q7" s="2"/>
      <c r="R7" s="2"/>
      <c r="S7" s="2"/>
      <c r="T7" s="2"/>
      <c r="U7" s="2"/>
      <c r="V7" s="2"/>
      <c r="W7" s="2"/>
      <c r="X7" s="2"/>
      <c r="Y7" s="2"/>
    </row>
    <row r="8" spans="1:25" ht="37.299999999999997">
      <c r="A8" s="23"/>
      <c r="B8" s="66" t="s">
        <v>54</v>
      </c>
      <c r="C8" s="100" t="s">
        <v>55</v>
      </c>
      <c r="D8" s="67"/>
      <c r="E8" s="104"/>
      <c r="F8" s="104"/>
      <c r="G8" s="104"/>
      <c r="H8" s="105" t="s">
        <v>52</v>
      </c>
      <c r="I8" s="68" t="str">
        <f t="shared" ref="I8:I22" si="0">(IF(_xlfn.XOR(M8&lt;&gt;1,L8&lt;&gt;0),"","◄"))</f>
        <v/>
      </c>
      <c r="J8" s="69">
        <f>(IF(F8&lt;&gt;"",1/3,0)+IF(G8&lt;&gt;"",2/3,0)+IF(H8&lt;&gt;"",1,0))*L8*L$7*20/N$7</f>
        <v>0.66666666666666663</v>
      </c>
      <c r="K8" s="64"/>
      <c r="L8" s="61">
        <v>1</v>
      </c>
      <c r="M8" s="70">
        <f>COUNTA(E8:H8)</f>
        <v>1</v>
      </c>
      <c r="N8" s="31"/>
      <c r="O8" s="9">
        <f>IF(E8&lt;&gt;"",1,0)+IF(F8&lt;&gt;"",1,0)+IF(G8&lt;&gt;"",1,0)+IF(H8&lt;&gt;"",1,0)</f>
        <v>1</v>
      </c>
      <c r="Q8" s="2"/>
      <c r="R8" s="2"/>
      <c r="S8" s="2"/>
      <c r="T8" s="2"/>
      <c r="U8" s="2"/>
      <c r="V8" s="2"/>
      <c r="W8" s="2"/>
      <c r="X8" s="2"/>
      <c r="Y8" s="2"/>
    </row>
    <row r="9" spans="1:25" ht="24.9">
      <c r="A9" s="23"/>
      <c r="B9" s="66" t="s">
        <v>56</v>
      </c>
      <c r="C9" s="100" t="s">
        <v>57</v>
      </c>
      <c r="D9" s="67"/>
      <c r="E9" s="104"/>
      <c r="F9" s="104"/>
      <c r="G9" s="104"/>
      <c r="H9" s="105" t="s">
        <v>52</v>
      </c>
      <c r="I9" s="68" t="str">
        <f t="shared" si="0"/>
        <v/>
      </c>
      <c r="J9" s="69">
        <f t="shared" ref="J9:J10" si="1">(IF(F9&lt;&gt;"",1/3,0)+IF(G9&lt;&gt;"",2/3,0)+IF(H9&lt;&gt;"",1,0))*L9*L$7*20/N$7</f>
        <v>0.66666666666666663</v>
      </c>
      <c r="K9" s="64"/>
      <c r="L9" s="61">
        <v>1</v>
      </c>
      <c r="M9" s="70">
        <f t="shared" ref="M9:M10" si="2">COUNTA(E9:H9)</f>
        <v>1</v>
      </c>
      <c r="N9" s="31"/>
      <c r="O9" s="9">
        <f>IF(E9&lt;&gt;"",1,0)+IF(F9&lt;&gt;"",1,0)+IF(G9&lt;&gt;"",1,0)+IF(H9&lt;&gt;"",1,0)</f>
        <v>1</v>
      </c>
      <c r="Q9" s="2"/>
      <c r="R9" s="2"/>
      <c r="S9" s="2"/>
      <c r="T9" s="2"/>
      <c r="U9" s="2"/>
      <c r="V9" s="2"/>
      <c r="W9" s="2"/>
      <c r="X9" s="2"/>
      <c r="Y9" s="2"/>
    </row>
    <row r="10" spans="1:25" ht="37.75" thickBot="1">
      <c r="A10" s="23"/>
      <c r="B10" s="66" t="s">
        <v>58</v>
      </c>
      <c r="C10" s="100" t="s">
        <v>59</v>
      </c>
      <c r="D10" s="71"/>
      <c r="E10" s="104"/>
      <c r="F10" s="104"/>
      <c r="G10" s="104"/>
      <c r="H10" s="105" t="s">
        <v>52</v>
      </c>
      <c r="I10" s="68" t="str">
        <f t="shared" si="0"/>
        <v/>
      </c>
      <c r="J10" s="69">
        <f t="shared" si="1"/>
        <v>0.66666666666666663</v>
      </c>
      <c r="K10" s="64"/>
      <c r="L10" s="61">
        <v>1</v>
      </c>
      <c r="M10" s="70">
        <f t="shared" si="2"/>
        <v>1</v>
      </c>
      <c r="N10" s="31"/>
      <c r="O10" s="9">
        <f>IF(E10&lt;&gt;"",1,0)+IF(F10&lt;&gt;"",1,0)+IF(G10&lt;&gt;"",1,0)+IF(H10&lt;&gt;"",1,0)</f>
        <v>1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3"/>
      <c r="B11" s="164" t="s">
        <v>13</v>
      </c>
      <c r="C11" s="165"/>
      <c r="D11" s="165"/>
      <c r="E11" s="165"/>
      <c r="F11" s="165"/>
      <c r="G11" s="165"/>
      <c r="H11" s="166"/>
      <c r="I11" s="68"/>
      <c r="J11" s="63">
        <f>SUM(J12:J13)</f>
        <v>2</v>
      </c>
      <c r="K11" s="64"/>
      <c r="L11" s="65">
        <v>0.1</v>
      </c>
      <c r="M11" s="119">
        <f>(20*L11)</f>
        <v>2</v>
      </c>
      <c r="N11" s="120">
        <f>SUM(L12:L13)</f>
        <v>3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24.9">
      <c r="A12" s="23"/>
      <c r="B12" s="66" t="s">
        <v>1</v>
      </c>
      <c r="C12" s="100" t="s">
        <v>12</v>
      </c>
      <c r="D12" s="67" t="s">
        <v>43</v>
      </c>
      <c r="E12" s="104"/>
      <c r="F12" s="104"/>
      <c r="G12" s="104"/>
      <c r="H12" s="105" t="s">
        <v>52</v>
      </c>
      <c r="I12" s="68" t="str">
        <f t="shared" si="0"/>
        <v/>
      </c>
      <c r="J12" s="69">
        <f>(IF(F12&lt;&gt;"",1/3,0)+IF(G12&lt;&gt;"",2/3,0)+IF(H12&lt;&gt;"",1,0))*L12*L$11*20/N$11</f>
        <v>1.3333333333333333</v>
      </c>
      <c r="K12" s="64"/>
      <c r="L12" s="61">
        <v>2</v>
      </c>
      <c r="M12" s="70">
        <f>COUNTA(E12:H12)</f>
        <v>1</v>
      </c>
      <c r="N12" s="31"/>
      <c r="O12" s="9">
        <f>IF(E12&lt;&gt;"",1,0)+IF(F12&lt;&gt;"",1,0)+IF(G12&lt;&gt;"",1,0)+IF(H12&lt;&gt;"",1,0)</f>
        <v>1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25.3" thickBot="1">
      <c r="A13" s="23"/>
      <c r="B13" s="66" t="s">
        <v>26</v>
      </c>
      <c r="C13" s="100" t="s">
        <v>27</v>
      </c>
      <c r="D13" s="71" t="s">
        <v>38</v>
      </c>
      <c r="E13" s="104"/>
      <c r="F13" s="104"/>
      <c r="G13" s="104"/>
      <c r="H13" s="105" t="s">
        <v>52</v>
      </c>
      <c r="I13" s="68" t="str">
        <f t="shared" si="0"/>
        <v/>
      </c>
      <c r="J13" s="69">
        <f>(IF(F13&lt;&gt;"",1/3,0)+IF(G13&lt;&gt;"",2/3,0)+IF(H13&lt;&gt;"",1,0))*L13*L$11*20/N$11</f>
        <v>0.66666666666666663</v>
      </c>
      <c r="K13" s="64"/>
      <c r="L13" s="61">
        <v>1</v>
      </c>
      <c r="M13" s="70">
        <f>COUNTA(E13:H13)</f>
        <v>1</v>
      </c>
      <c r="N13" s="31"/>
      <c r="O13" s="9">
        <f>IF(E13&lt;&gt;"",1,0)+IF(F13&lt;&gt;"",1,0)+IF(G13&lt;&gt;"",1,0)+IF(H13&lt;&gt;"",1,0)</f>
        <v>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3"/>
      <c r="B14" s="164" t="s">
        <v>60</v>
      </c>
      <c r="C14" s="165"/>
      <c r="D14" s="165"/>
      <c r="E14" s="165"/>
      <c r="F14" s="165"/>
      <c r="G14" s="165"/>
      <c r="H14" s="166"/>
      <c r="I14" s="68"/>
      <c r="J14" s="63">
        <f>SUM(J15:J18)</f>
        <v>1</v>
      </c>
      <c r="K14" s="64"/>
      <c r="L14" s="65">
        <v>0.05</v>
      </c>
      <c r="M14" s="119">
        <f>(20*L14)</f>
        <v>1</v>
      </c>
      <c r="N14" s="121">
        <f>SUM(L15:L18)</f>
        <v>3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24.9">
      <c r="A15" s="23"/>
      <c r="B15" s="66" t="s">
        <v>61</v>
      </c>
      <c r="C15" s="100" t="s">
        <v>62</v>
      </c>
      <c r="D15" s="67"/>
      <c r="E15" s="104"/>
      <c r="F15" s="104"/>
      <c r="G15" s="104"/>
      <c r="H15" s="105" t="s">
        <v>52</v>
      </c>
      <c r="I15" s="68" t="str">
        <f t="shared" si="0"/>
        <v/>
      </c>
      <c r="J15" s="69">
        <f>(IF(F15&lt;&gt;"",1/3,0)+IF(G15&lt;&gt;"",2/3,0)+IF(H15&lt;&gt;"",1,0))*L15*L$14*20/N$14</f>
        <v>0.33333333333333331</v>
      </c>
      <c r="K15" s="64"/>
      <c r="L15" s="61">
        <v>1</v>
      </c>
      <c r="M15" s="70">
        <f>COUNTA(E15:H15)</f>
        <v>1</v>
      </c>
      <c r="N15" s="31"/>
      <c r="O15" s="9">
        <f>IF(E15&lt;&gt;"",1,0)+IF(F15&lt;&gt;"",1,0)+IF(G15&lt;&gt;"",1,0)+IF(H15&lt;&gt;"",1,0)</f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3"/>
      <c r="B16" s="66" t="s">
        <v>63</v>
      </c>
      <c r="C16" s="100" t="s">
        <v>64</v>
      </c>
      <c r="D16" s="67"/>
      <c r="E16" s="104"/>
      <c r="F16" s="104"/>
      <c r="G16" s="104"/>
      <c r="H16" s="105" t="s">
        <v>140</v>
      </c>
      <c r="I16" s="68" t="str">
        <f t="shared" si="0"/>
        <v/>
      </c>
      <c r="J16" s="69">
        <f t="shared" ref="J16:J18" si="3">(IF(F16&lt;&gt;"",1/3,0)+IF(G16&lt;&gt;"",2/3,0)+IF(H16&lt;&gt;"",1,0))*L16*L$14*20/N$14</f>
        <v>0.33333333333333331</v>
      </c>
      <c r="K16" s="64"/>
      <c r="L16" s="61">
        <v>1</v>
      </c>
      <c r="M16" s="70">
        <f t="shared" ref="M16:M18" si="4">COUNTA(E16:H16)</f>
        <v>1</v>
      </c>
      <c r="N16" s="31"/>
      <c r="O16" s="9">
        <f t="shared" ref="O16:O17" si="5">IF(E16&lt;&gt;"",1,0)+IF(F16&lt;&gt;"",1,0)+IF(G16&lt;&gt;"",1,0)+IF(H16&lt;&gt;"",1,0)</f>
        <v>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4.9">
      <c r="A17" s="23"/>
      <c r="B17" s="66" t="s">
        <v>65</v>
      </c>
      <c r="C17" s="100" t="s">
        <v>66</v>
      </c>
      <c r="D17" s="67"/>
      <c r="E17" s="104"/>
      <c r="F17" s="104"/>
      <c r="G17" s="104"/>
      <c r="H17" s="105"/>
      <c r="I17" s="68" t="str">
        <f t="shared" si="0"/>
        <v/>
      </c>
      <c r="J17" s="69">
        <f t="shared" si="3"/>
        <v>0</v>
      </c>
      <c r="K17" s="64"/>
      <c r="L17" s="61">
        <v>0</v>
      </c>
      <c r="M17" s="70">
        <f t="shared" si="4"/>
        <v>0</v>
      </c>
      <c r="N17" s="31"/>
      <c r="O17" s="9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2.9" thickBot="1">
      <c r="A18" s="23"/>
      <c r="B18" s="66" t="s">
        <v>67</v>
      </c>
      <c r="C18" s="100" t="s">
        <v>68</v>
      </c>
      <c r="D18" s="71"/>
      <c r="E18" s="104"/>
      <c r="F18" s="104"/>
      <c r="G18" s="104"/>
      <c r="H18" s="105" t="s">
        <v>52</v>
      </c>
      <c r="I18" s="68" t="str">
        <f t="shared" si="0"/>
        <v/>
      </c>
      <c r="J18" s="69">
        <f t="shared" si="3"/>
        <v>0.33333333333333331</v>
      </c>
      <c r="K18" s="64"/>
      <c r="L18" s="61">
        <v>1</v>
      </c>
      <c r="M18" s="70">
        <f t="shared" si="4"/>
        <v>1</v>
      </c>
      <c r="N18" s="31"/>
      <c r="O18" s="9">
        <f>IF(E18&lt;&gt;"",1,0)+IF(F18&lt;&gt;"",1,0)+IF(G18&lt;&gt;"",1,0)+IF(H18&lt;&gt;"",1,0)</f>
        <v>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3"/>
      <c r="B19" s="160" t="s">
        <v>14</v>
      </c>
      <c r="C19" s="161"/>
      <c r="D19" s="161"/>
      <c r="E19" s="161"/>
      <c r="F19" s="161"/>
      <c r="G19" s="161"/>
      <c r="H19" s="162"/>
      <c r="I19" s="68" t="str">
        <f t="shared" si="0"/>
        <v/>
      </c>
      <c r="J19" s="63">
        <f>SUM(J20:J20)</f>
        <v>1</v>
      </c>
      <c r="K19" s="64"/>
      <c r="L19" s="65">
        <v>0.05</v>
      </c>
      <c r="M19" s="119">
        <f>(20*L19)</f>
        <v>1</v>
      </c>
      <c r="N19" s="121">
        <f>SUM(L20:L22)</f>
        <v>1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24.9">
      <c r="A20" s="23"/>
      <c r="B20" s="66" t="s">
        <v>15</v>
      </c>
      <c r="C20" s="72" t="s">
        <v>2</v>
      </c>
      <c r="D20" s="73" t="s">
        <v>34</v>
      </c>
      <c r="E20" s="104"/>
      <c r="F20" s="104"/>
      <c r="G20" s="104"/>
      <c r="H20" s="105" t="s">
        <v>52</v>
      </c>
      <c r="I20" s="68" t="str">
        <f t="shared" si="0"/>
        <v/>
      </c>
      <c r="J20" s="69">
        <f>(IF(F20&lt;&gt;"",1/3,0)+IF(G20&lt;&gt;"",2/3,0)+IF(H20&lt;&gt;"",1,0))*L20*L$19*20/N$19</f>
        <v>1</v>
      </c>
      <c r="K20" s="64"/>
      <c r="L20" s="61">
        <v>1</v>
      </c>
      <c r="M20" s="70">
        <f>COUNTA(E20:H20)</f>
        <v>1</v>
      </c>
      <c r="N20" s="31"/>
      <c r="O20" s="9">
        <f t="shared" ref="O20:O51" si="6">IF(E20&lt;&gt;"",1,0)+IF(F20&lt;&gt;"",1,0)+IF(G20&lt;&gt;"",1,0)+IF(H20&lt;&gt;"",1,0)</f>
        <v>1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24.9">
      <c r="A21" s="23"/>
      <c r="B21" s="112" t="s">
        <v>69</v>
      </c>
      <c r="C21" s="113" t="s">
        <v>70</v>
      </c>
      <c r="D21" s="114"/>
      <c r="E21" s="104"/>
      <c r="F21" s="104"/>
      <c r="G21" s="104"/>
      <c r="H21" s="105"/>
      <c r="I21" s="68" t="str">
        <f t="shared" si="0"/>
        <v/>
      </c>
      <c r="J21" s="69">
        <f t="shared" ref="J21:J22" si="7">(IF(F21&lt;&gt;"",1/3,0)+IF(G21&lt;&gt;"",2/3,0)+IF(H21&lt;&gt;"",1,0))*L21*L$19*20/N$19</f>
        <v>0</v>
      </c>
      <c r="K21" s="64"/>
      <c r="L21" s="61">
        <v>0</v>
      </c>
      <c r="M21" s="70">
        <f t="shared" ref="M21:M22" si="8">COUNTA(E21:H21)</f>
        <v>0</v>
      </c>
      <c r="N21" s="31"/>
      <c r="O21" s="9">
        <f t="shared" si="6"/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25.3" thickBot="1">
      <c r="A22" s="23"/>
      <c r="B22" s="112" t="s">
        <v>71</v>
      </c>
      <c r="C22" s="113" t="s">
        <v>72</v>
      </c>
      <c r="D22" s="114"/>
      <c r="E22" s="104"/>
      <c r="F22" s="104"/>
      <c r="G22" s="104"/>
      <c r="H22" s="105"/>
      <c r="I22" s="68" t="str">
        <f t="shared" si="0"/>
        <v/>
      </c>
      <c r="J22" s="69">
        <f t="shared" si="7"/>
        <v>0</v>
      </c>
      <c r="K22" s="64"/>
      <c r="L22" s="61">
        <v>0</v>
      </c>
      <c r="M22" s="70">
        <f t="shared" si="8"/>
        <v>0</v>
      </c>
      <c r="N22" s="31"/>
      <c r="O22" s="9">
        <f t="shared" si="6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3"/>
      <c r="B23" s="167" t="s">
        <v>16</v>
      </c>
      <c r="C23" s="168"/>
      <c r="D23" s="168"/>
      <c r="E23" s="168"/>
      <c r="F23" s="168"/>
      <c r="G23" s="168"/>
      <c r="H23" s="169"/>
      <c r="I23" s="68"/>
      <c r="J23" s="63">
        <f>SUM(J24:J33)</f>
        <v>5</v>
      </c>
      <c r="K23" s="64"/>
      <c r="L23" s="65">
        <v>0.25</v>
      </c>
      <c r="M23" s="119">
        <f>(20*L23)</f>
        <v>5</v>
      </c>
      <c r="N23" s="120">
        <f>SUM(L24:L33)</f>
        <v>6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3"/>
      <c r="B24" s="102" t="s">
        <v>73</v>
      </c>
      <c r="C24" s="101" t="s">
        <v>74</v>
      </c>
      <c r="D24" s="71"/>
      <c r="E24" s="104"/>
      <c r="F24" s="104"/>
      <c r="G24" s="104"/>
      <c r="H24" s="105" t="s">
        <v>52</v>
      </c>
      <c r="I24" s="68" t="str">
        <f>(IF(_xlfn.XOR(M24&lt;&gt;1,L24&lt;&gt;0),"","◄"))</f>
        <v/>
      </c>
      <c r="J24" s="69">
        <f>(IF(F24&lt;&gt;"",1/3,0)+IF(G24&lt;&gt;"",2/3,0)+IF(H24&lt;&gt;"",1,0))*L24*L$23*20/N$23</f>
        <v>0.83333333333333337</v>
      </c>
      <c r="K24" s="64"/>
      <c r="L24" s="61">
        <v>1</v>
      </c>
      <c r="M24" s="70">
        <f>COUNTA(E24:H24)</f>
        <v>1</v>
      </c>
      <c r="N24" s="31"/>
      <c r="O24" s="9">
        <f t="shared" si="6"/>
        <v>1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24.9">
      <c r="A25" s="23"/>
      <c r="B25" s="102" t="s">
        <v>19</v>
      </c>
      <c r="C25" s="101" t="s">
        <v>17</v>
      </c>
      <c r="D25" s="71" t="s">
        <v>32</v>
      </c>
      <c r="E25" s="104"/>
      <c r="F25" s="104"/>
      <c r="G25" s="104"/>
      <c r="H25" s="105" t="s">
        <v>52</v>
      </c>
      <c r="I25" s="68" t="str">
        <f t="shared" ref="I25:I51" si="9">(IF(_xlfn.XOR(M25&lt;&gt;1,L25&lt;&gt;0),"","◄"))</f>
        <v/>
      </c>
      <c r="J25" s="69">
        <f t="shared" ref="J25:J33" si="10">(IF(F25&lt;&gt;"",1/3,0)+IF(G25&lt;&gt;"",2/3,0)+IF(H25&lt;&gt;"",1,0))*L25*L$23*20/N$23</f>
        <v>0.83333333333333337</v>
      </c>
      <c r="K25" s="64"/>
      <c r="L25" s="61">
        <v>1</v>
      </c>
      <c r="M25" s="70">
        <f t="shared" ref="M25:M33" si="11">COUNTA(E25:H25)</f>
        <v>1</v>
      </c>
      <c r="N25" s="31"/>
      <c r="O25" s="9">
        <f t="shared" si="6"/>
        <v>1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24.9">
      <c r="A26" s="23"/>
      <c r="B26" s="102" t="s">
        <v>75</v>
      </c>
      <c r="C26" s="101" t="s">
        <v>76</v>
      </c>
      <c r="D26" s="71"/>
      <c r="E26" s="104"/>
      <c r="F26" s="104"/>
      <c r="G26" s="104"/>
      <c r="H26" s="105" t="s">
        <v>52</v>
      </c>
      <c r="I26" s="68" t="str">
        <f t="shared" si="9"/>
        <v/>
      </c>
      <c r="J26" s="69">
        <f t="shared" si="10"/>
        <v>0.83333333333333337</v>
      </c>
      <c r="K26" s="64"/>
      <c r="L26" s="61">
        <v>1</v>
      </c>
      <c r="M26" s="70">
        <f t="shared" si="11"/>
        <v>1</v>
      </c>
      <c r="N26" s="31"/>
      <c r="O26" s="9">
        <f t="shared" si="6"/>
        <v>1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24.9">
      <c r="A27" s="23"/>
      <c r="B27" s="102" t="s">
        <v>18</v>
      </c>
      <c r="C27" s="101" t="s">
        <v>20</v>
      </c>
      <c r="D27" s="71" t="s">
        <v>42</v>
      </c>
      <c r="E27" s="104"/>
      <c r="F27" s="104"/>
      <c r="G27" s="104"/>
      <c r="H27" s="105"/>
      <c r="I27" s="68" t="str">
        <f t="shared" si="9"/>
        <v/>
      </c>
      <c r="J27" s="69">
        <f t="shared" si="10"/>
        <v>0</v>
      </c>
      <c r="K27" s="64"/>
      <c r="L27" s="61">
        <v>0</v>
      </c>
      <c r="M27" s="70">
        <f t="shared" si="11"/>
        <v>0</v>
      </c>
      <c r="N27" s="31"/>
      <c r="O27" s="9">
        <f t="shared" si="6"/>
        <v>0</v>
      </c>
      <c r="P27" s="12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3"/>
      <c r="B28" s="172" t="s">
        <v>21</v>
      </c>
      <c r="C28" s="170" t="s">
        <v>22</v>
      </c>
      <c r="D28" s="71" t="s">
        <v>44</v>
      </c>
      <c r="E28" s="104"/>
      <c r="F28" s="104"/>
      <c r="G28" s="104"/>
      <c r="H28" s="105"/>
      <c r="I28" s="68" t="str">
        <f t="shared" si="9"/>
        <v/>
      </c>
      <c r="J28" s="69">
        <f t="shared" si="10"/>
        <v>0</v>
      </c>
      <c r="K28" s="64"/>
      <c r="L28" s="61">
        <v>0</v>
      </c>
      <c r="M28" s="70">
        <f t="shared" si="11"/>
        <v>0</v>
      </c>
      <c r="N28" s="31"/>
      <c r="O28" s="9">
        <f t="shared" si="6"/>
        <v>0</v>
      </c>
      <c r="P28" s="122"/>
      <c r="Q28" s="2"/>
      <c r="R28" s="2"/>
      <c r="S28" s="2"/>
      <c r="T28" s="2"/>
      <c r="U28" s="2"/>
      <c r="V28" s="2"/>
      <c r="W28" s="2"/>
      <c r="X28" s="2"/>
      <c r="Y28" s="2"/>
    </row>
    <row r="29" spans="1:25" ht="25.3" thickBot="1">
      <c r="A29" s="23"/>
      <c r="B29" s="173"/>
      <c r="C29" s="171"/>
      <c r="D29" s="71" t="s">
        <v>35</v>
      </c>
      <c r="E29" s="104"/>
      <c r="F29" s="104"/>
      <c r="G29" s="104"/>
      <c r="H29" s="105" t="s">
        <v>52</v>
      </c>
      <c r="I29" s="68" t="str">
        <f t="shared" si="9"/>
        <v/>
      </c>
      <c r="J29" s="69">
        <f t="shared" si="10"/>
        <v>0.83333333333333337</v>
      </c>
      <c r="K29" s="64"/>
      <c r="L29" s="61">
        <v>1</v>
      </c>
      <c r="M29" s="70">
        <f t="shared" si="11"/>
        <v>1</v>
      </c>
      <c r="N29" s="31"/>
      <c r="O29" s="9">
        <f t="shared" si="6"/>
        <v>1</v>
      </c>
      <c r="P29" s="122"/>
      <c r="Q29" s="2"/>
      <c r="R29" s="2"/>
      <c r="S29" s="2"/>
      <c r="T29" s="2"/>
      <c r="U29" s="2"/>
      <c r="V29" s="2"/>
      <c r="W29" s="2"/>
      <c r="X29" s="2"/>
      <c r="Y29" s="2"/>
    </row>
    <row r="30" spans="1:25" ht="24.9">
      <c r="A30" s="23"/>
      <c r="B30" s="102" t="s">
        <v>77</v>
      </c>
      <c r="C30" s="101" t="s">
        <v>78</v>
      </c>
      <c r="D30" s="117"/>
      <c r="E30" s="104"/>
      <c r="F30" s="104"/>
      <c r="G30" s="104"/>
      <c r="H30" s="105"/>
      <c r="I30" s="68" t="str">
        <f t="shared" si="9"/>
        <v/>
      </c>
      <c r="J30" s="69">
        <f t="shared" si="10"/>
        <v>0</v>
      </c>
      <c r="K30" s="64"/>
      <c r="L30" s="61">
        <v>0</v>
      </c>
      <c r="M30" s="70">
        <f>COUNTA(E30:H30)</f>
        <v>0</v>
      </c>
      <c r="N30" s="31"/>
      <c r="O30" s="9">
        <f t="shared" si="6"/>
        <v>0</v>
      </c>
      <c r="P30" s="122"/>
      <c r="Q30" s="2"/>
      <c r="R30" s="2"/>
      <c r="S30" s="2"/>
      <c r="T30" s="2"/>
      <c r="U30" s="2"/>
      <c r="V30" s="2"/>
      <c r="W30" s="2"/>
      <c r="X30" s="2"/>
      <c r="Y30" s="2"/>
    </row>
    <row r="31" spans="1:25" ht="24.9">
      <c r="A31" s="23"/>
      <c r="B31" s="102" t="s">
        <v>79</v>
      </c>
      <c r="C31" s="101" t="s">
        <v>80</v>
      </c>
      <c r="D31" s="117"/>
      <c r="E31" s="104"/>
      <c r="F31" s="104"/>
      <c r="G31" s="104"/>
      <c r="H31" s="105"/>
      <c r="I31" s="68" t="str">
        <f t="shared" si="9"/>
        <v/>
      </c>
      <c r="J31" s="69">
        <f t="shared" si="10"/>
        <v>0</v>
      </c>
      <c r="K31" s="64"/>
      <c r="L31" s="61">
        <v>0</v>
      </c>
      <c r="M31" s="70">
        <f t="shared" si="11"/>
        <v>0</v>
      </c>
      <c r="N31" s="31"/>
      <c r="O31" s="9">
        <f t="shared" si="6"/>
        <v>0</v>
      </c>
      <c r="P31" s="122"/>
      <c r="Q31" s="2"/>
      <c r="R31" s="2"/>
      <c r="S31" s="2"/>
      <c r="T31" s="2"/>
      <c r="U31" s="2"/>
      <c r="V31" s="2"/>
      <c r="W31" s="2"/>
      <c r="X31" s="2"/>
      <c r="Y31" s="2"/>
    </row>
    <row r="32" spans="1:25" ht="37.299999999999997">
      <c r="A32" s="175" t="s">
        <v>113</v>
      </c>
      <c r="B32" s="102" t="s">
        <v>103</v>
      </c>
      <c r="C32" s="101" t="s">
        <v>104</v>
      </c>
      <c r="D32" s="117"/>
      <c r="E32" s="104"/>
      <c r="F32" s="104"/>
      <c r="G32" s="104"/>
      <c r="H32" s="105" t="s">
        <v>52</v>
      </c>
      <c r="I32" s="68" t="str">
        <f t="shared" si="9"/>
        <v/>
      </c>
      <c r="J32" s="69">
        <f t="shared" si="10"/>
        <v>0.83333333333333337</v>
      </c>
      <c r="K32" s="64"/>
      <c r="L32" s="61">
        <v>1</v>
      </c>
      <c r="M32" s="70">
        <f t="shared" si="11"/>
        <v>1</v>
      </c>
      <c r="N32" s="31"/>
      <c r="O32" s="9">
        <f t="shared" si="6"/>
        <v>1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37.75" thickBot="1">
      <c r="A33" s="175"/>
      <c r="B33" s="102" t="s">
        <v>105</v>
      </c>
      <c r="C33" s="101" t="s">
        <v>106</v>
      </c>
      <c r="D33" s="117"/>
      <c r="E33" s="104"/>
      <c r="F33" s="104"/>
      <c r="G33" s="104"/>
      <c r="H33" s="105" t="s">
        <v>52</v>
      </c>
      <c r="I33" s="68" t="str">
        <f t="shared" si="9"/>
        <v/>
      </c>
      <c r="J33" s="69">
        <f t="shared" si="10"/>
        <v>0.83333333333333337</v>
      </c>
      <c r="K33" s="64"/>
      <c r="L33" s="61">
        <v>1</v>
      </c>
      <c r="M33" s="70">
        <f t="shared" si="11"/>
        <v>1</v>
      </c>
      <c r="N33" s="31"/>
      <c r="O33" s="9">
        <f t="shared" si="6"/>
        <v>1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3"/>
      <c r="B34" s="167" t="s">
        <v>85</v>
      </c>
      <c r="C34" s="168"/>
      <c r="D34" s="168"/>
      <c r="E34" s="168"/>
      <c r="F34" s="168"/>
      <c r="G34" s="168"/>
      <c r="H34" s="169"/>
      <c r="I34" s="68"/>
      <c r="J34" s="63">
        <f>SUM(J35:J41)</f>
        <v>4</v>
      </c>
      <c r="K34" s="64"/>
      <c r="L34" s="65">
        <v>0.2</v>
      </c>
      <c r="M34" s="119">
        <f>(20*L34)</f>
        <v>4</v>
      </c>
      <c r="N34" s="120">
        <f>SUM(L35:L41)</f>
        <v>3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t="24.9">
      <c r="A35" s="23"/>
      <c r="B35" s="102" t="s">
        <v>86</v>
      </c>
      <c r="C35" s="101" t="s">
        <v>87</v>
      </c>
      <c r="D35" s="74"/>
      <c r="E35" s="104"/>
      <c r="F35" s="104"/>
      <c r="G35" s="104"/>
      <c r="H35" s="105" t="s">
        <v>52</v>
      </c>
      <c r="I35" s="68" t="str">
        <f t="shared" si="9"/>
        <v/>
      </c>
      <c r="J35" s="69">
        <f>(IF(F35&lt;&gt;"",1/3,0)+IF(G35&lt;&gt;"",2/3,0)+IF(H35&lt;&gt;"",1,0))*L35*L$34*20/N$34</f>
        <v>1.3333333333333333</v>
      </c>
      <c r="K35" s="64"/>
      <c r="L35" s="61">
        <v>1</v>
      </c>
      <c r="M35" s="70">
        <f>COUNTA(E35:H35)</f>
        <v>1</v>
      </c>
      <c r="N35" s="31"/>
      <c r="O35" s="9">
        <f t="shared" si="6"/>
        <v>1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ht="24.9">
      <c r="A36" s="23"/>
      <c r="B36" s="102" t="s">
        <v>88</v>
      </c>
      <c r="C36" s="101" t="s">
        <v>89</v>
      </c>
      <c r="D36" s="107"/>
      <c r="E36" s="104"/>
      <c r="F36" s="104"/>
      <c r="G36" s="104"/>
      <c r="H36" s="105"/>
      <c r="I36" s="68" t="str">
        <f t="shared" si="9"/>
        <v/>
      </c>
      <c r="J36" s="69">
        <f t="shared" ref="J36:J41" si="12">(IF(F36&lt;&gt;"",1/3,0)+IF(G36&lt;&gt;"",2/3,0)+IF(H36&lt;&gt;"",1,0))*L36*L$34*20/N$34</f>
        <v>0</v>
      </c>
      <c r="K36" s="64"/>
      <c r="L36" s="61">
        <v>0</v>
      </c>
      <c r="M36" s="70">
        <f t="shared" ref="M36:M41" si="13">COUNTA(E36:H36)</f>
        <v>0</v>
      </c>
      <c r="N36" s="31"/>
      <c r="O36" s="9">
        <f t="shared" si="6"/>
        <v>0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t="37.299999999999997">
      <c r="A37" s="23"/>
      <c r="B37" s="102" t="s">
        <v>90</v>
      </c>
      <c r="C37" s="101" t="s">
        <v>91</v>
      </c>
      <c r="D37" s="107"/>
      <c r="E37" s="104"/>
      <c r="F37" s="104"/>
      <c r="G37" s="104"/>
      <c r="H37" s="105"/>
      <c r="I37" s="68" t="str">
        <f t="shared" si="9"/>
        <v/>
      </c>
      <c r="J37" s="69">
        <f t="shared" si="12"/>
        <v>0</v>
      </c>
      <c r="K37" s="64"/>
      <c r="L37" s="61">
        <v>0</v>
      </c>
      <c r="M37" s="70">
        <f t="shared" si="13"/>
        <v>0</v>
      </c>
      <c r="N37" s="31"/>
      <c r="O37" s="9">
        <f t="shared" si="6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ht="25.3" thickBot="1">
      <c r="A38" s="23"/>
      <c r="B38" s="102" t="s">
        <v>92</v>
      </c>
      <c r="C38" s="101" t="s">
        <v>93</v>
      </c>
      <c r="D38" s="75"/>
      <c r="E38" s="104"/>
      <c r="F38" s="104"/>
      <c r="G38" s="104"/>
      <c r="H38" s="105"/>
      <c r="I38" s="68" t="str">
        <f t="shared" si="9"/>
        <v/>
      </c>
      <c r="J38" s="69">
        <f t="shared" si="12"/>
        <v>0</v>
      </c>
      <c r="K38" s="64"/>
      <c r="L38" s="61">
        <v>0</v>
      </c>
      <c r="M38" s="70">
        <f t="shared" si="13"/>
        <v>0</v>
      </c>
      <c r="N38" s="31"/>
      <c r="O38" s="9">
        <f t="shared" si="6"/>
        <v>0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3"/>
      <c r="B39" s="176" t="s">
        <v>111</v>
      </c>
      <c r="C39" s="177"/>
      <c r="D39" s="177"/>
      <c r="E39" s="177"/>
      <c r="F39" s="177"/>
      <c r="G39" s="177"/>
      <c r="H39" s="178"/>
      <c r="I39" s="68"/>
      <c r="J39" s="69"/>
      <c r="K39" s="64"/>
      <c r="L39" s="61"/>
      <c r="M39" s="70"/>
      <c r="N39" s="31"/>
      <c r="Q39" s="2"/>
      <c r="R39" s="2"/>
      <c r="S39" s="2"/>
      <c r="T39" s="2"/>
      <c r="U39" s="2"/>
      <c r="V39" s="2"/>
      <c r="W39" s="2"/>
      <c r="X39" s="2"/>
      <c r="Y39" s="2"/>
    </row>
    <row r="40" spans="1:25" ht="37.299999999999997">
      <c r="A40" s="23"/>
      <c r="B40" s="102" t="s">
        <v>107</v>
      </c>
      <c r="C40" s="101" t="s">
        <v>108</v>
      </c>
      <c r="D40" s="118"/>
      <c r="E40" s="104"/>
      <c r="F40" s="104"/>
      <c r="G40" s="104"/>
      <c r="H40" s="105" t="s">
        <v>52</v>
      </c>
      <c r="I40" s="68" t="str">
        <f t="shared" si="9"/>
        <v/>
      </c>
      <c r="J40" s="69">
        <f t="shared" si="12"/>
        <v>1.3333333333333333</v>
      </c>
      <c r="K40" s="64"/>
      <c r="L40" s="61">
        <v>1</v>
      </c>
      <c r="M40" s="70">
        <f t="shared" si="13"/>
        <v>1</v>
      </c>
      <c r="N40" s="31"/>
      <c r="O40" s="9">
        <f t="shared" si="6"/>
        <v>1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t="12.9" thickBot="1">
      <c r="A41" s="23"/>
      <c r="B41" s="102" t="s">
        <v>109</v>
      </c>
      <c r="C41" s="101" t="s">
        <v>110</v>
      </c>
      <c r="D41" s="118"/>
      <c r="E41" s="104"/>
      <c r="F41" s="104"/>
      <c r="G41" s="104"/>
      <c r="H41" s="105" t="s">
        <v>52</v>
      </c>
      <c r="I41" s="68" t="str">
        <f t="shared" si="9"/>
        <v/>
      </c>
      <c r="J41" s="69">
        <f t="shared" si="12"/>
        <v>1.3333333333333333</v>
      </c>
      <c r="K41" s="64"/>
      <c r="L41" s="61">
        <v>1</v>
      </c>
      <c r="M41" s="70">
        <f t="shared" si="13"/>
        <v>1</v>
      </c>
      <c r="N41" s="31"/>
      <c r="O41" s="9">
        <f t="shared" si="6"/>
        <v>1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3"/>
      <c r="B42" s="167" t="s">
        <v>23</v>
      </c>
      <c r="C42" s="168"/>
      <c r="D42" s="168"/>
      <c r="E42" s="168"/>
      <c r="F42" s="168"/>
      <c r="G42" s="168"/>
      <c r="H42" s="169"/>
      <c r="I42" s="68"/>
      <c r="J42" s="63">
        <f>SUM(J43:J47)</f>
        <v>3</v>
      </c>
      <c r="K42" s="64"/>
      <c r="L42" s="65">
        <v>0.15</v>
      </c>
      <c r="M42" s="119">
        <f>(20*L42)</f>
        <v>3</v>
      </c>
      <c r="N42" s="120">
        <f>SUM(L43:L47)</f>
        <v>3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3"/>
      <c r="B43" s="182" t="s">
        <v>25</v>
      </c>
      <c r="C43" s="179" t="s">
        <v>24</v>
      </c>
      <c r="D43" s="74" t="s">
        <v>33</v>
      </c>
      <c r="E43" s="104"/>
      <c r="F43" s="104"/>
      <c r="G43" s="104"/>
      <c r="H43" s="105" t="s">
        <v>52</v>
      </c>
      <c r="I43" s="68" t="str">
        <f t="shared" si="9"/>
        <v/>
      </c>
      <c r="J43" s="69">
        <f>(IF(F43&lt;&gt;"",1/3,0)+IF(G43&lt;&gt;"",2/3,0)+IF(H43&lt;&gt;"",1,0))*L43*L$42*20/N$42</f>
        <v>1</v>
      </c>
      <c r="K43" s="64"/>
      <c r="L43" s="61">
        <v>1</v>
      </c>
      <c r="M43" s="70">
        <f>COUNTA(E43:H43)</f>
        <v>1</v>
      </c>
      <c r="N43" s="31"/>
      <c r="O43" s="9">
        <f t="shared" ref="O43:O46" si="14">IF(E43&lt;&gt;"",1,0)+IF(F43&lt;&gt;"",1,0)+IF(G43&lt;&gt;"",1,0)+IF(H43&lt;&gt;"",1,0)</f>
        <v>1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t="12.9" thickBot="1">
      <c r="A44" s="23"/>
      <c r="B44" s="183"/>
      <c r="C44" s="180"/>
      <c r="D44" s="75" t="s">
        <v>45</v>
      </c>
      <c r="E44" s="104"/>
      <c r="F44" s="104"/>
      <c r="G44" s="104"/>
      <c r="H44" s="105" t="s">
        <v>52</v>
      </c>
      <c r="I44" s="68" t="str">
        <f t="shared" si="9"/>
        <v/>
      </c>
      <c r="J44" s="69">
        <f t="shared" ref="J44:J47" si="15">(IF(F44&lt;&gt;"",1/3,0)+IF(G44&lt;&gt;"",2/3,0)+IF(H44&lt;&gt;"",1,0))*L44*L$42*20/N$42</f>
        <v>1</v>
      </c>
      <c r="K44" s="64"/>
      <c r="L44" s="61">
        <v>1</v>
      </c>
      <c r="M44" s="70">
        <f t="shared" ref="M44:M46" si="16">COUNTA(E44:H44)</f>
        <v>1</v>
      </c>
      <c r="N44" s="31"/>
      <c r="O44" s="9">
        <f t="shared" si="14"/>
        <v>1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t="37.299999999999997">
      <c r="A45" s="23"/>
      <c r="B45" s="102" t="s">
        <v>98</v>
      </c>
      <c r="C45" s="101" t="s">
        <v>99</v>
      </c>
      <c r="D45" s="118"/>
      <c r="E45" s="104"/>
      <c r="F45" s="104"/>
      <c r="G45" s="104"/>
      <c r="H45" s="105" t="s">
        <v>52</v>
      </c>
      <c r="I45" s="68" t="str">
        <f t="shared" si="9"/>
        <v/>
      </c>
      <c r="J45" s="69">
        <f t="shared" si="15"/>
        <v>1</v>
      </c>
      <c r="K45" s="64"/>
      <c r="L45" s="61">
        <v>1</v>
      </c>
      <c r="M45" s="70">
        <f t="shared" si="16"/>
        <v>1</v>
      </c>
      <c r="N45" s="31"/>
      <c r="O45" s="9">
        <f t="shared" si="14"/>
        <v>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37.299999999999997">
      <c r="A46" s="175" t="s">
        <v>112</v>
      </c>
      <c r="B46" s="126" t="s">
        <v>114</v>
      </c>
      <c r="C46" s="125" t="s">
        <v>115</v>
      </c>
      <c r="D46" s="118"/>
      <c r="E46" s="104"/>
      <c r="F46" s="104"/>
      <c r="G46" s="104"/>
      <c r="H46" s="105"/>
      <c r="I46" s="68" t="str">
        <f t="shared" si="9"/>
        <v/>
      </c>
      <c r="J46" s="69">
        <f t="shared" si="15"/>
        <v>0</v>
      </c>
      <c r="K46" s="64"/>
      <c r="L46" s="61">
        <v>0</v>
      </c>
      <c r="M46" s="70">
        <f t="shared" si="16"/>
        <v>0</v>
      </c>
      <c r="N46" s="31"/>
      <c r="O46" s="9">
        <f t="shared" si="14"/>
        <v>0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t="37.75" thickBot="1">
      <c r="A47" s="175"/>
      <c r="B47" s="126" t="s">
        <v>116</v>
      </c>
      <c r="C47" s="125" t="s">
        <v>117</v>
      </c>
      <c r="D47" s="118"/>
      <c r="E47" s="104"/>
      <c r="F47" s="104"/>
      <c r="G47" s="104"/>
      <c r="H47" s="105"/>
      <c r="I47" s="68" t="str">
        <f t="shared" si="9"/>
        <v/>
      </c>
      <c r="J47" s="69">
        <f t="shared" si="15"/>
        <v>0</v>
      </c>
      <c r="K47" s="64"/>
      <c r="L47" s="61">
        <v>0</v>
      </c>
      <c r="M47" s="70">
        <f t="shared" ref="M47" si="17">COUNTA(E47:H47)</f>
        <v>0</v>
      </c>
      <c r="N47" s="31"/>
      <c r="O47" s="9">
        <f t="shared" ref="O47" si="18">IF(E47&lt;&gt;"",1,0)+IF(F47&lt;&gt;"",1,0)+IF(G47&lt;&gt;"",1,0)+IF(H47&lt;&gt;"",1,0)</f>
        <v>0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3"/>
      <c r="B48" s="167" t="s">
        <v>47</v>
      </c>
      <c r="C48" s="168"/>
      <c r="D48" s="168"/>
      <c r="E48" s="168"/>
      <c r="F48" s="168"/>
      <c r="G48" s="168"/>
      <c r="H48" s="169"/>
      <c r="I48" s="68"/>
      <c r="J48" s="63">
        <f>SUM(J49:J51)</f>
        <v>2</v>
      </c>
      <c r="K48" s="64"/>
      <c r="L48" s="65">
        <v>0.1</v>
      </c>
      <c r="M48" s="119">
        <f>(20*L48)</f>
        <v>2</v>
      </c>
      <c r="N48" s="120">
        <f>SUM(L49:L51)</f>
        <v>2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t="12.9" thickBot="1">
      <c r="A49" s="23"/>
      <c r="B49" s="110"/>
      <c r="C49" s="179" t="s">
        <v>51</v>
      </c>
      <c r="D49" s="75" t="s">
        <v>48</v>
      </c>
      <c r="E49" s="104"/>
      <c r="F49" s="104"/>
      <c r="G49" s="104"/>
      <c r="H49" s="105" t="s">
        <v>52</v>
      </c>
      <c r="I49" s="68" t="str">
        <f t="shared" si="9"/>
        <v/>
      </c>
      <c r="J49" s="69">
        <f>(IF(F49&lt;&gt;"",1/3,0)+IF(G49&lt;&gt;"",2/3,0)+IF(H49&lt;&gt;"",1,0))*L49*L$48*20/N$48</f>
        <v>1</v>
      </c>
      <c r="K49" s="64"/>
      <c r="L49" s="61">
        <v>1</v>
      </c>
      <c r="M49" s="70">
        <f t="shared" ref="M49:M50" si="19">COUNTA(E49:H49)</f>
        <v>1</v>
      </c>
      <c r="N49" s="31"/>
      <c r="O49" s="9">
        <f t="shared" ref="O49:O50" si="20">IF(E49&lt;&gt;"",1,0)+IF(F49&lt;&gt;"",1,0)+IF(G49&lt;&gt;"",1,0)+IF(H49&lt;&gt;"",1,0)</f>
        <v>1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t="12.9" thickBot="1">
      <c r="A50" s="23"/>
      <c r="B50" s="110"/>
      <c r="C50" s="180"/>
      <c r="D50" s="75" t="s">
        <v>49</v>
      </c>
      <c r="E50" s="104"/>
      <c r="F50" s="104"/>
      <c r="G50" s="104"/>
      <c r="H50" s="105"/>
      <c r="I50" s="68" t="str">
        <f t="shared" si="9"/>
        <v/>
      </c>
      <c r="J50" s="69">
        <f t="shared" ref="J50:J51" si="21">(IF(F50&lt;&gt;"",1/3,0)+IF(G50&lt;&gt;"",2/3,0)+IF(H50&lt;&gt;"",1,0))*L50*L$48*20/N$48</f>
        <v>0</v>
      </c>
      <c r="K50" s="64"/>
      <c r="L50" s="61">
        <v>0</v>
      </c>
      <c r="M50" s="70">
        <f t="shared" si="19"/>
        <v>0</v>
      </c>
      <c r="N50" s="31"/>
      <c r="O50" s="9">
        <f t="shared" si="20"/>
        <v>0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t="37.75" thickBot="1">
      <c r="A51" s="23"/>
      <c r="B51" s="111"/>
      <c r="C51" s="181"/>
      <c r="D51" s="75" t="s">
        <v>50</v>
      </c>
      <c r="E51" s="104"/>
      <c r="F51" s="104"/>
      <c r="G51" s="104"/>
      <c r="H51" s="105" t="s">
        <v>52</v>
      </c>
      <c r="I51" s="68" t="str">
        <f t="shared" si="9"/>
        <v/>
      </c>
      <c r="J51" s="69">
        <f t="shared" si="21"/>
        <v>1</v>
      </c>
      <c r="K51" s="64"/>
      <c r="L51" s="61">
        <v>1</v>
      </c>
      <c r="M51" s="70">
        <f>COUNTA(E51:H51)</f>
        <v>1</v>
      </c>
      <c r="N51" s="31"/>
      <c r="O51" s="9">
        <f t="shared" si="6"/>
        <v>1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ht="20.05" customHeight="1">
      <c r="A52" s="23"/>
      <c r="B52" s="76"/>
      <c r="C52" s="77"/>
      <c r="D52" s="78"/>
      <c r="E52" s="79"/>
      <c r="F52" s="79"/>
      <c r="G52" s="79"/>
      <c r="H52" s="79"/>
      <c r="I52" s="80"/>
      <c r="J52" s="28"/>
      <c r="K52" s="28"/>
      <c r="L52" s="81">
        <f>L7+L11+L14+L19+L34+L23+L42+L48</f>
        <v>1</v>
      </c>
      <c r="M52" s="30"/>
      <c r="N52" s="31"/>
      <c r="O52" s="9">
        <f>SUM(O7:O51)</f>
        <v>23</v>
      </c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 thickBot="1">
      <c r="A53" s="23"/>
      <c r="B53" s="82"/>
      <c r="C53" s="25"/>
      <c r="D53" s="83" t="s">
        <v>8</v>
      </c>
      <c r="E53" s="158">
        <f>IF(O51&lt;&gt;1,"",J7+J11+J14+J19+J23+J34+J42+J48)</f>
        <v>20</v>
      </c>
      <c r="F53" s="158"/>
      <c r="G53" s="159" t="s">
        <v>3</v>
      </c>
      <c r="H53" s="159"/>
      <c r="I53" s="27"/>
      <c r="J53" s="84"/>
      <c r="K53" s="84"/>
      <c r="L53" s="29"/>
      <c r="M53" s="30"/>
      <c r="N53" s="31"/>
      <c r="Q53" s="2"/>
      <c r="R53" s="2"/>
      <c r="S53" s="2"/>
      <c r="T53" s="2"/>
      <c r="U53" s="2"/>
      <c r="V53" s="2"/>
      <c r="W53" s="2"/>
      <c r="X53" s="2"/>
      <c r="Y53" s="2"/>
    </row>
    <row r="54" spans="1:25" ht="19.3" customHeight="1" thickBot="1">
      <c r="A54" s="23"/>
      <c r="B54" s="82"/>
      <c r="C54" s="25"/>
      <c r="D54" s="83" t="s">
        <v>4</v>
      </c>
      <c r="E54" s="133"/>
      <c r="F54" s="134"/>
      <c r="G54" s="135" t="s">
        <v>5</v>
      </c>
      <c r="H54" s="136"/>
      <c r="I54" s="47"/>
      <c r="J54" s="28"/>
      <c r="K54" s="143"/>
      <c r="L54" s="144"/>
      <c r="M54" s="143"/>
      <c r="N54" s="144"/>
      <c r="Q54" s="2"/>
      <c r="R54" s="2"/>
      <c r="S54" s="2"/>
      <c r="T54" s="2"/>
      <c r="U54" s="2"/>
      <c r="V54" s="2"/>
      <c r="W54" s="2"/>
      <c r="X54" s="2"/>
      <c r="Y54" s="2"/>
    </row>
    <row r="55" spans="1:25" ht="12.9" thickBot="1">
      <c r="A55" s="23"/>
      <c r="B55" s="131" t="s">
        <v>11</v>
      </c>
      <c r="C55" s="131"/>
      <c r="D55" s="131"/>
      <c r="E55" s="131"/>
      <c r="F55" s="131"/>
      <c r="G55" s="131"/>
      <c r="H55" s="131"/>
      <c r="I55" s="85"/>
      <c r="J55" s="28"/>
      <c r="K55" s="28"/>
      <c r="L55" s="29"/>
      <c r="M55" s="30"/>
      <c r="N55" s="31"/>
      <c r="Q55" s="2"/>
      <c r="R55" s="2"/>
      <c r="S55" s="2"/>
      <c r="T55" s="2"/>
      <c r="U55" s="2"/>
      <c r="V55" s="2"/>
      <c r="W55" s="2"/>
      <c r="X55" s="2"/>
      <c r="Y55" s="2"/>
    </row>
    <row r="56" spans="1:25" ht="13.3" thickBot="1">
      <c r="A56" s="23"/>
      <c r="B56" s="86" t="s">
        <v>41</v>
      </c>
      <c r="C56" s="106"/>
      <c r="D56" s="87" t="s">
        <v>9</v>
      </c>
      <c r="E56" s="88"/>
      <c r="F56" s="88"/>
      <c r="G56" s="88"/>
      <c r="H56" s="88"/>
      <c r="I56" s="89" t="s">
        <v>6</v>
      </c>
      <c r="J56" s="28"/>
      <c r="K56" s="90"/>
      <c r="L56" s="29"/>
      <c r="M56" s="30"/>
      <c r="N56" s="31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3"/>
      <c r="B57" s="151" t="s">
        <v>37</v>
      </c>
      <c r="C57" s="152"/>
      <c r="D57" s="91"/>
      <c r="E57" s="91"/>
      <c r="F57" s="91"/>
      <c r="G57" s="91"/>
      <c r="H57" s="91"/>
      <c r="I57" s="92"/>
      <c r="J57" s="90"/>
      <c r="K57" s="90"/>
      <c r="L57" s="29"/>
      <c r="M57" s="30"/>
      <c r="N57" s="31"/>
      <c r="Q57" s="2"/>
      <c r="R57" s="2"/>
      <c r="S57" s="2"/>
      <c r="T57" s="2"/>
      <c r="U57" s="2"/>
      <c r="V57" s="2"/>
      <c r="W57" s="2"/>
      <c r="X57" s="2"/>
      <c r="Y57" s="2"/>
    </row>
    <row r="58" spans="1:25" ht="28.3" customHeight="1" thickBot="1">
      <c r="A58" s="23"/>
      <c r="B58" s="153"/>
      <c r="C58" s="154"/>
      <c r="D58" s="91"/>
      <c r="E58" s="91"/>
      <c r="F58" s="91"/>
      <c r="G58" s="91"/>
      <c r="H58" s="91"/>
      <c r="I58" s="92"/>
      <c r="J58" s="90"/>
      <c r="K58" s="90"/>
      <c r="L58" s="29"/>
      <c r="M58" s="30"/>
      <c r="N58" s="31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3"/>
      <c r="B59" s="141" t="s">
        <v>39</v>
      </c>
      <c r="C59" s="142"/>
      <c r="D59" s="128" t="s">
        <v>7</v>
      </c>
      <c r="E59" s="129"/>
      <c r="F59" s="129"/>
      <c r="G59" s="129"/>
      <c r="H59" s="130"/>
      <c r="I59" s="93"/>
      <c r="J59" s="94"/>
      <c r="K59" s="94"/>
      <c r="L59" s="29"/>
      <c r="M59" s="30"/>
      <c r="N59" s="31"/>
      <c r="Q59" s="2"/>
      <c r="R59" s="2"/>
      <c r="S59" s="2"/>
      <c r="T59" s="2"/>
      <c r="U59" s="2"/>
      <c r="V59" s="2"/>
      <c r="W59" s="2"/>
      <c r="X59" s="2"/>
      <c r="Y59" s="2"/>
    </row>
    <row r="60" spans="1:25" ht="28.3" customHeight="1">
      <c r="A60" s="23"/>
      <c r="B60" s="145"/>
      <c r="C60" s="146"/>
      <c r="D60" s="137"/>
      <c r="E60" s="137"/>
      <c r="F60" s="137"/>
      <c r="G60" s="137"/>
      <c r="H60" s="138"/>
      <c r="I60" s="95"/>
      <c r="J60" s="96"/>
      <c r="K60" s="96"/>
      <c r="L60" s="29"/>
      <c r="M60" s="30"/>
      <c r="N60" s="31"/>
      <c r="Q60" s="2"/>
      <c r="R60" s="2"/>
      <c r="S60" s="2"/>
      <c r="T60" s="2"/>
      <c r="U60" s="2"/>
      <c r="V60" s="2"/>
      <c r="W60" s="2"/>
      <c r="X60" s="2"/>
      <c r="Y60" s="2"/>
    </row>
    <row r="61" spans="1:25" ht="28.3" customHeight="1">
      <c r="A61" s="23"/>
      <c r="B61" s="147"/>
      <c r="C61" s="148"/>
      <c r="D61" s="137"/>
      <c r="E61" s="137"/>
      <c r="F61" s="137"/>
      <c r="G61" s="137"/>
      <c r="H61" s="138"/>
      <c r="I61" s="95"/>
      <c r="J61" s="96"/>
      <c r="K61" s="96"/>
      <c r="L61" s="23"/>
      <c r="M61" s="26"/>
      <c r="N61" s="97"/>
      <c r="P61" s="9"/>
      <c r="Q61" s="2"/>
      <c r="R61" s="2"/>
      <c r="S61" s="2"/>
      <c r="T61" s="2"/>
      <c r="U61" s="2"/>
      <c r="V61" s="2"/>
      <c r="W61" s="2"/>
      <c r="X61" s="2"/>
      <c r="Y61" s="2"/>
    </row>
    <row r="62" spans="1:25" ht="28.3" customHeight="1" thickBot="1">
      <c r="A62" s="23"/>
      <c r="B62" s="149"/>
      <c r="C62" s="150"/>
      <c r="D62" s="139"/>
      <c r="E62" s="139"/>
      <c r="F62" s="139"/>
      <c r="G62" s="139"/>
      <c r="H62" s="140"/>
      <c r="I62" s="95"/>
      <c r="J62" s="98"/>
      <c r="K62" s="98"/>
      <c r="L62" s="23"/>
      <c r="M62" s="132"/>
      <c r="N62" s="132"/>
      <c r="P62" s="9"/>
      <c r="Q62" s="2"/>
      <c r="R62" s="2"/>
      <c r="S62" s="2"/>
      <c r="T62" s="2"/>
      <c r="U62" s="2"/>
      <c r="V62" s="2"/>
      <c r="W62" s="2"/>
      <c r="X62" s="2"/>
      <c r="Y62" s="2"/>
    </row>
    <row r="63" spans="1:25" ht="15.9">
      <c r="B63" s="20"/>
      <c r="C63" s="21"/>
      <c r="D63" s="20"/>
      <c r="E63" s="20"/>
      <c r="F63" s="20"/>
      <c r="G63" s="20"/>
      <c r="H63" s="20"/>
      <c r="I63" s="22"/>
      <c r="L63" s="2"/>
      <c r="M63" s="3"/>
      <c r="N63" s="19"/>
      <c r="P63" s="9"/>
      <c r="Q63" s="2"/>
      <c r="R63" s="2"/>
      <c r="S63" s="2"/>
      <c r="T63" s="2"/>
      <c r="U63" s="2"/>
      <c r="V63" s="2"/>
      <c r="W63" s="2"/>
      <c r="X63" s="2"/>
      <c r="Y63" s="2"/>
    </row>
    <row r="64" spans="1:25" ht="15.9">
      <c r="B64" s="20"/>
      <c r="C64" s="21"/>
      <c r="D64" s="20"/>
      <c r="E64" s="20"/>
      <c r="F64" s="20"/>
      <c r="G64" s="20"/>
      <c r="H64" s="20"/>
      <c r="I64" s="22"/>
      <c r="L64" s="2"/>
      <c r="M64" s="3"/>
      <c r="N64" s="19"/>
      <c r="P64" s="9"/>
      <c r="Q64" s="2"/>
      <c r="R64" s="2"/>
      <c r="S64" s="2"/>
      <c r="T64" s="2"/>
      <c r="U64" s="2"/>
      <c r="V64" s="2"/>
      <c r="W64" s="2"/>
      <c r="X64" s="2"/>
      <c r="Y64" s="2"/>
    </row>
  </sheetData>
  <sheetProtection pivotTables="0"/>
  <mergeCells count="33">
    <mergeCell ref="A32:A33"/>
    <mergeCell ref="A46:A47"/>
    <mergeCell ref="B58:C58"/>
    <mergeCell ref="B59:C59"/>
    <mergeCell ref="D59:H59"/>
    <mergeCell ref="B43:B44"/>
    <mergeCell ref="C43:C44"/>
    <mergeCell ref="B48:H48"/>
    <mergeCell ref="C49:C51"/>
    <mergeCell ref="E53:F53"/>
    <mergeCell ref="G53:H53"/>
    <mergeCell ref="B42:H42"/>
    <mergeCell ref="B39:H39"/>
    <mergeCell ref="B60:C62"/>
    <mergeCell ref="D60:H62"/>
    <mergeCell ref="M62:N62"/>
    <mergeCell ref="E54:F54"/>
    <mergeCell ref="G54:H54"/>
    <mergeCell ref="K54:L54"/>
    <mergeCell ref="M54:N54"/>
    <mergeCell ref="B55:H55"/>
    <mergeCell ref="B57:C57"/>
    <mergeCell ref="B19:H19"/>
    <mergeCell ref="B23:H23"/>
    <mergeCell ref="B28:B29"/>
    <mergeCell ref="C28:C29"/>
    <mergeCell ref="B34:H34"/>
    <mergeCell ref="B14:H14"/>
    <mergeCell ref="B2:N2"/>
    <mergeCell ref="J5:J6"/>
    <mergeCell ref="B6:C6"/>
    <mergeCell ref="B7:H7"/>
    <mergeCell ref="B11:H11"/>
  </mergeCells>
  <printOptions horizontalCentered="1" verticalCentered="1"/>
  <pageMargins left="0.75000000000000011" right="0.75000000000000011" top="1" bottom="1" header="0.5" footer="0.5"/>
  <pageSetup paperSize="9" scale="56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3BCDC-2699-42B6-A202-0F20258B66D6}">
  <sheetPr>
    <pageSetUpPr fitToPage="1"/>
  </sheetPr>
  <dimension ref="A1:Y64"/>
  <sheetViews>
    <sheetView showGridLines="0" topLeftCell="B7" zoomScale="90" zoomScaleNormal="90" zoomScalePageLayoutView="125" workbookViewId="0">
      <selection activeCell="B19" sqref="B19:H19"/>
    </sheetView>
  </sheetViews>
  <sheetFormatPr baseColWidth="10" defaultColWidth="11.5" defaultRowHeight="12.45"/>
  <cols>
    <col min="1" max="1" width="3.2109375" style="2" customWidth="1"/>
    <col min="2" max="2" width="11.0703125" style="18" customWidth="1"/>
    <col min="3" max="3" width="55.78515625" style="1" customWidth="1"/>
    <col min="4" max="4" width="71.85546875" style="2" customWidth="1"/>
    <col min="5" max="8" width="3.7109375" style="3" customWidth="1"/>
    <col min="9" max="9" width="2.2109375" style="4" customWidth="1"/>
    <col min="10" max="10" width="8.7109375" style="5" customWidth="1"/>
    <col min="11" max="11" width="2.7109375" style="5" customWidth="1"/>
    <col min="12" max="12" width="10.28515625" style="6" customWidth="1"/>
    <col min="13" max="13" width="8.7109375" style="7" customWidth="1"/>
    <col min="14" max="14" width="2.2109375" style="8" customWidth="1"/>
    <col min="15" max="15" width="10.7109375" style="9" customWidth="1"/>
    <col min="16" max="16" width="8.5" style="10" customWidth="1"/>
    <col min="17" max="25" width="11.5" style="11"/>
    <col min="26" max="16384" width="11.5" style="2"/>
  </cols>
  <sheetData>
    <row r="1" spans="1:25" ht="20.05" customHeight="1" thickBot="1">
      <c r="A1" s="23"/>
      <c r="B1" s="24" t="s">
        <v>46</v>
      </c>
      <c r="C1" s="25"/>
      <c r="D1" s="23"/>
      <c r="E1" s="26"/>
      <c r="F1" s="26"/>
      <c r="G1" s="26"/>
      <c r="H1" s="26"/>
      <c r="I1" s="27"/>
      <c r="J1" s="28"/>
      <c r="K1" s="28"/>
      <c r="L1" s="29"/>
      <c r="M1" s="30"/>
      <c r="N1" s="31"/>
    </row>
    <row r="2" spans="1:25" s="14" customFormat="1" ht="30" customHeight="1" thickBot="1">
      <c r="A2" s="32"/>
      <c r="B2" s="155" t="s">
        <v>102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2"/>
      <c r="P2" s="13"/>
    </row>
    <row r="3" spans="1:25" s="14" customFormat="1" ht="7.3" customHeight="1">
      <c r="A3" s="32"/>
      <c r="B3" s="33"/>
      <c r="C3" s="34"/>
      <c r="D3" s="32"/>
      <c r="E3" s="35"/>
      <c r="F3" s="36"/>
      <c r="G3" s="37"/>
      <c r="H3" s="37"/>
      <c r="I3" s="38"/>
      <c r="J3" s="39"/>
      <c r="K3" s="39"/>
      <c r="L3" s="40"/>
      <c r="M3" s="37"/>
      <c r="N3" s="41"/>
      <c r="O3" s="12"/>
      <c r="P3" s="13"/>
    </row>
    <row r="4" spans="1:25" s="15" customFormat="1" ht="18" customHeight="1">
      <c r="A4" s="42"/>
      <c r="B4" s="43"/>
      <c r="C4" s="44"/>
      <c r="D4" s="42"/>
      <c r="E4" s="45"/>
      <c r="F4" s="46"/>
      <c r="G4" s="99"/>
      <c r="H4" s="99"/>
      <c r="I4" s="47"/>
      <c r="J4" s="48"/>
      <c r="K4" s="48"/>
      <c r="L4" s="49" t="s">
        <v>28</v>
      </c>
      <c r="M4" s="42"/>
      <c r="N4" s="50"/>
      <c r="O4" s="16"/>
      <c r="P4" s="17"/>
    </row>
    <row r="5" spans="1:25" ht="20.05" customHeight="1">
      <c r="A5" s="23"/>
      <c r="B5" s="23"/>
      <c r="C5" s="103"/>
      <c r="D5" s="51"/>
      <c r="E5" s="52"/>
      <c r="F5" s="52"/>
      <c r="G5" s="52"/>
      <c r="H5" s="52"/>
      <c r="I5" s="53"/>
      <c r="J5" s="174" t="s">
        <v>31</v>
      </c>
      <c r="K5" s="28"/>
      <c r="L5" s="54" t="s">
        <v>29</v>
      </c>
      <c r="M5" s="55"/>
      <c r="N5" s="50"/>
      <c r="Q5" s="2"/>
      <c r="R5" s="2"/>
      <c r="S5" s="2"/>
      <c r="T5" s="2"/>
      <c r="U5" s="2"/>
      <c r="V5" s="2"/>
      <c r="W5" s="2"/>
      <c r="X5" s="2"/>
      <c r="Y5" s="2"/>
    </row>
    <row r="6" spans="1:25" ht="20.05" customHeight="1" thickBot="1">
      <c r="A6" s="23"/>
      <c r="B6" s="163" t="s">
        <v>0</v>
      </c>
      <c r="C6" s="163"/>
      <c r="D6" s="56" t="s">
        <v>40</v>
      </c>
      <c r="E6" s="57">
        <v>0</v>
      </c>
      <c r="F6" s="58">
        <v>0.33333333333333331</v>
      </c>
      <c r="G6" s="58">
        <v>0.66666666666666663</v>
      </c>
      <c r="H6" s="59" t="s">
        <v>10</v>
      </c>
      <c r="I6" s="60"/>
      <c r="J6" s="174"/>
      <c r="K6" s="28"/>
      <c r="L6" s="61" t="s">
        <v>30</v>
      </c>
      <c r="M6" s="62" t="s">
        <v>36</v>
      </c>
      <c r="N6" s="50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3"/>
      <c r="B7" s="164" t="s">
        <v>53</v>
      </c>
      <c r="C7" s="165"/>
      <c r="D7" s="165"/>
      <c r="E7" s="165"/>
      <c r="F7" s="165"/>
      <c r="G7" s="165"/>
      <c r="H7" s="166"/>
      <c r="I7" s="68"/>
      <c r="J7" s="63">
        <f>SUM(J8:J10)</f>
        <v>2</v>
      </c>
      <c r="K7" s="64"/>
      <c r="L7" s="65">
        <v>0.1</v>
      </c>
      <c r="M7" s="119">
        <f>(20*L7)</f>
        <v>2</v>
      </c>
      <c r="N7" s="120">
        <f>SUM(L8:L10)</f>
        <v>2</v>
      </c>
      <c r="Q7" s="2"/>
      <c r="R7" s="2"/>
      <c r="S7" s="2"/>
      <c r="T7" s="2"/>
      <c r="U7" s="2"/>
      <c r="V7" s="2"/>
      <c r="W7" s="2"/>
      <c r="X7" s="2"/>
      <c r="Y7" s="2"/>
    </row>
    <row r="8" spans="1:25" ht="37.299999999999997">
      <c r="A8" s="23"/>
      <c r="B8" s="66" t="s">
        <v>54</v>
      </c>
      <c r="C8" s="100" t="s">
        <v>55</v>
      </c>
      <c r="D8" s="67"/>
      <c r="E8" s="104"/>
      <c r="F8" s="104"/>
      <c r="G8" s="104"/>
      <c r="H8" s="105" t="s">
        <v>52</v>
      </c>
      <c r="I8" s="68" t="str">
        <f t="shared" ref="I8:I22" si="0">(IF(_xlfn.XOR(M8&lt;&gt;1,L8&lt;&gt;0),"","◄"))</f>
        <v/>
      </c>
      <c r="J8" s="69">
        <f>(IF(F8&lt;&gt;"",1/3,0)+IF(G8&lt;&gt;"",2/3,0)+IF(H8&lt;&gt;"",1,0))*L8*L$7*20/N$7</f>
        <v>1</v>
      </c>
      <c r="K8" s="64"/>
      <c r="L8" s="61">
        <v>1</v>
      </c>
      <c r="M8" s="70">
        <f>COUNTA(E8:H8)</f>
        <v>1</v>
      </c>
      <c r="N8" s="31"/>
      <c r="O8" s="9">
        <f>IF(E8&lt;&gt;"",1,0)+IF(F8&lt;&gt;"",1,0)+IF(G8&lt;&gt;"",1,0)+IF(H8&lt;&gt;"",1,0)</f>
        <v>1</v>
      </c>
      <c r="Q8" s="2"/>
      <c r="R8" s="2"/>
      <c r="S8" s="2"/>
      <c r="T8" s="2"/>
      <c r="U8" s="2"/>
      <c r="V8" s="2"/>
      <c r="W8" s="2"/>
      <c r="X8" s="2"/>
      <c r="Y8" s="2"/>
    </row>
    <row r="9" spans="1:25" ht="24.9">
      <c r="A9" s="23"/>
      <c r="B9" s="66" t="s">
        <v>56</v>
      </c>
      <c r="C9" s="100" t="s">
        <v>57</v>
      </c>
      <c r="D9" s="67"/>
      <c r="E9" s="104"/>
      <c r="F9" s="104"/>
      <c r="G9" s="104"/>
      <c r="H9" s="105"/>
      <c r="I9" s="68" t="str">
        <f t="shared" si="0"/>
        <v/>
      </c>
      <c r="J9" s="69">
        <f t="shared" ref="J9:J10" si="1">(IF(F9&lt;&gt;"",1/3,0)+IF(G9&lt;&gt;"",2/3,0)+IF(H9&lt;&gt;"",1,0))*L9*L$7*20/N$7</f>
        <v>0</v>
      </c>
      <c r="K9" s="64"/>
      <c r="L9" s="61">
        <v>0</v>
      </c>
      <c r="M9" s="70">
        <f t="shared" ref="M9:M10" si="2">COUNTA(E9:H9)</f>
        <v>0</v>
      </c>
      <c r="N9" s="31"/>
      <c r="O9" s="9">
        <f>IF(E9&lt;&gt;"",1,0)+IF(F9&lt;&gt;"",1,0)+IF(G9&lt;&gt;"",1,0)+IF(H9&lt;&gt;"",1,0)</f>
        <v>0</v>
      </c>
      <c r="Q9" s="2"/>
      <c r="R9" s="2"/>
      <c r="S9" s="2"/>
      <c r="T9" s="2"/>
      <c r="U9" s="2"/>
      <c r="V9" s="2"/>
      <c r="W9" s="2"/>
      <c r="X9" s="2"/>
      <c r="Y9" s="2"/>
    </row>
    <row r="10" spans="1:25" ht="37.75" thickBot="1">
      <c r="A10" s="23"/>
      <c r="B10" s="66" t="s">
        <v>58</v>
      </c>
      <c r="C10" s="100" t="s">
        <v>59</v>
      </c>
      <c r="D10" s="71"/>
      <c r="E10" s="104"/>
      <c r="F10" s="104"/>
      <c r="G10" s="104"/>
      <c r="H10" s="105" t="s">
        <v>52</v>
      </c>
      <c r="I10" s="68" t="str">
        <f t="shared" si="0"/>
        <v/>
      </c>
      <c r="J10" s="69">
        <f t="shared" si="1"/>
        <v>1</v>
      </c>
      <c r="K10" s="64"/>
      <c r="L10" s="61">
        <v>1</v>
      </c>
      <c r="M10" s="70">
        <f t="shared" si="2"/>
        <v>1</v>
      </c>
      <c r="N10" s="31"/>
      <c r="O10" s="9">
        <f>IF(E10&lt;&gt;"",1,0)+IF(F10&lt;&gt;"",1,0)+IF(G10&lt;&gt;"",1,0)+IF(H10&lt;&gt;"",1,0)</f>
        <v>1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3"/>
      <c r="B11" s="164" t="s">
        <v>13</v>
      </c>
      <c r="C11" s="165"/>
      <c r="D11" s="165"/>
      <c r="E11" s="165"/>
      <c r="F11" s="165"/>
      <c r="G11" s="165"/>
      <c r="H11" s="166"/>
      <c r="I11" s="68"/>
      <c r="J11" s="63">
        <f>SUM(J12:J13)</f>
        <v>2</v>
      </c>
      <c r="K11" s="64"/>
      <c r="L11" s="65">
        <v>0.1</v>
      </c>
      <c r="M11" s="119">
        <f>(20*L11)</f>
        <v>2</v>
      </c>
      <c r="N11" s="120">
        <f>SUM(L12:L13)</f>
        <v>3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24.9">
      <c r="A12" s="23"/>
      <c r="B12" s="66" t="s">
        <v>1</v>
      </c>
      <c r="C12" s="100" t="s">
        <v>12</v>
      </c>
      <c r="D12" s="67" t="s">
        <v>43</v>
      </c>
      <c r="E12" s="104"/>
      <c r="F12" s="104"/>
      <c r="G12" s="104"/>
      <c r="H12" s="105" t="s">
        <v>52</v>
      </c>
      <c r="I12" s="68" t="str">
        <f t="shared" si="0"/>
        <v/>
      </c>
      <c r="J12" s="69">
        <f>(IF(F12&lt;&gt;"",1/3,0)+IF(G12&lt;&gt;"",2/3,0)+IF(H12&lt;&gt;"",1,0))*L12*L$11*20/N$11</f>
        <v>1.3333333333333333</v>
      </c>
      <c r="K12" s="64"/>
      <c r="L12" s="61">
        <v>2</v>
      </c>
      <c r="M12" s="70">
        <f>COUNTA(E12:H12)</f>
        <v>1</v>
      </c>
      <c r="N12" s="31"/>
      <c r="O12" s="9">
        <f>IF(E12&lt;&gt;"",1,0)+IF(F12&lt;&gt;"",1,0)+IF(G12&lt;&gt;"",1,0)+IF(H12&lt;&gt;"",1,0)</f>
        <v>1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25.3" thickBot="1">
      <c r="A13" s="23"/>
      <c r="B13" s="66" t="s">
        <v>26</v>
      </c>
      <c r="C13" s="100" t="s">
        <v>27</v>
      </c>
      <c r="D13" s="71" t="s">
        <v>38</v>
      </c>
      <c r="E13" s="104"/>
      <c r="F13" s="104"/>
      <c r="G13" s="104"/>
      <c r="H13" s="105" t="s">
        <v>52</v>
      </c>
      <c r="I13" s="68" t="str">
        <f t="shared" si="0"/>
        <v/>
      </c>
      <c r="J13" s="69">
        <f>(IF(F13&lt;&gt;"",1/3,0)+IF(G13&lt;&gt;"",2/3,0)+IF(H13&lt;&gt;"",1,0))*L13*L$11*20/N$11</f>
        <v>0.66666666666666663</v>
      </c>
      <c r="K13" s="64"/>
      <c r="L13" s="61">
        <v>1</v>
      </c>
      <c r="M13" s="70">
        <f>COUNTA(E13:H13)</f>
        <v>1</v>
      </c>
      <c r="N13" s="31"/>
      <c r="O13" s="9">
        <f>IF(E13&lt;&gt;"",1,0)+IF(F13&lt;&gt;"",1,0)+IF(G13&lt;&gt;"",1,0)+IF(H13&lt;&gt;"",1,0)</f>
        <v>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3"/>
      <c r="B14" s="164" t="s">
        <v>60</v>
      </c>
      <c r="C14" s="165"/>
      <c r="D14" s="165"/>
      <c r="E14" s="165"/>
      <c r="F14" s="165"/>
      <c r="G14" s="165"/>
      <c r="H14" s="166"/>
      <c r="I14" s="68"/>
      <c r="J14" s="63">
        <f>SUM(J15:J18)</f>
        <v>0.88888888888888884</v>
      </c>
      <c r="K14" s="64"/>
      <c r="L14" s="65">
        <v>0.05</v>
      </c>
      <c r="M14" s="119">
        <f>(20*L14)</f>
        <v>1</v>
      </c>
      <c r="N14" s="121">
        <f>SUM(L15:L18)</f>
        <v>3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24.9">
      <c r="A15" s="23"/>
      <c r="B15" s="66" t="s">
        <v>61</v>
      </c>
      <c r="C15" s="100" t="s">
        <v>62</v>
      </c>
      <c r="D15" s="67"/>
      <c r="E15" s="104"/>
      <c r="F15" s="104"/>
      <c r="G15" s="104"/>
      <c r="H15" s="105" t="s">
        <v>52</v>
      </c>
      <c r="I15" s="68" t="str">
        <f t="shared" si="0"/>
        <v/>
      </c>
      <c r="J15" s="69">
        <f>(IF(F15&lt;&gt;"",1/3,0)+IF(G15&lt;&gt;"",2/3,0)+IF(H15&lt;&gt;"",1,0))*L15*L$14*20/N$14</f>
        <v>0.33333333333333331</v>
      </c>
      <c r="K15" s="64"/>
      <c r="L15" s="61">
        <v>1</v>
      </c>
      <c r="M15" s="70">
        <f>COUNTA(E15:H15)</f>
        <v>1</v>
      </c>
      <c r="N15" s="31"/>
      <c r="O15" s="9">
        <f>IF(E15&lt;&gt;"",1,0)+IF(F15&lt;&gt;"",1,0)+IF(G15&lt;&gt;"",1,0)+IF(H15&lt;&gt;"",1,0)</f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3"/>
      <c r="B16" s="66" t="s">
        <v>63</v>
      </c>
      <c r="C16" s="100" t="s">
        <v>64</v>
      </c>
      <c r="D16" s="67"/>
      <c r="E16" s="104"/>
      <c r="F16" s="104"/>
      <c r="G16" s="104"/>
      <c r="H16" s="105" t="s">
        <v>140</v>
      </c>
      <c r="I16" s="68" t="str">
        <f t="shared" si="0"/>
        <v/>
      </c>
      <c r="J16" s="69">
        <f t="shared" ref="J16:J18" si="3">(IF(F16&lt;&gt;"",1/3,0)+IF(G16&lt;&gt;"",2/3,0)+IF(H16&lt;&gt;"",1,0))*L16*L$14*20/N$14</f>
        <v>0.33333333333333331</v>
      </c>
      <c r="K16" s="64"/>
      <c r="L16" s="61">
        <v>1</v>
      </c>
      <c r="M16" s="70">
        <f t="shared" ref="M16:M18" si="4">COUNTA(E16:H16)</f>
        <v>1</v>
      </c>
      <c r="N16" s="31"/>
      <c r="O16" s="9">
        <f t="shared" ref="O16:O17" si="5">IF(E16&lt;&gt;"",1,0)+IF(F16&lt;&gt;"",1,0)+IF(G16&lt;&gt;"",1,0)+IF(H16&lt;&gt;"",1,0)</f>
        <v>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4.9">
      <c r="A17" s="23"/>
      <c r="B17" s="66" t="s">
        <v>65</v>
      </c>
      <c r="C17" s="100" t="s">
        <v>66</v>
      </c>
      <c r="D17" s="67"/>
      <c r="E17" s="104"/>
      <c r="F17" s="104"/>
      <c r="G17" s="104"/>
      <c r="H17" s="105"/>
      <c r="I17" s="68" t="str">
        <f t="shared" si="0"/>
        <v/>
      </c>
      <c r="J17" s="69">
        <f t="shared" si="3"/>
        <v>0</v>
      </c>
      <c r="K17" s="64"/>
      <c r="L17" s="61">
        <v>0</v>
      </c>
      <c r="M17" s="70">
        <f t="shared" si="4"/>
        <v>0</v>
      </c>
      <c r="N17" s="31"/>
      <c r="O17" s="9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2.9" thickBot="1">
      <c r="A18" s="23"/>
      <c r="B18" s="66" t="s">
        <v>67</v>
      </c>
      <c r="C18" s="100" t="s">
        <v>68</v>
      </c>
      <c r="D18" s="71"/>
      <c r="E18" s="104"/>
      <c r="F18" s="104"/>
      <c r="G18" s="104" t="s">
        <v>140</v>
      </c>
      <c r="H18" s="105"/>
      <c r="I18" s="68" t="str">
        <f t="shared" si="0"/>
        <v/>
      </c>
      <c r="J18" s="69">
        <f t="shared" si="3"/>
        <v>0.22222222222222221</v>
      </c>
      <c r="K18" s="64"/>
      <c r="L18" s="61">
        <v>1</v>
      </c>
      <c r="M18" s="70">
        <f t="shared" si="4"/>
        <v>1</v>
      </c>
      <c r="N18" s="31"/>
      <c r="O18" s="9">
        <f>IF(E18&lt;&gt;"",1,0)+IF(F18&lt;&gt;"",1,0)+IF(G18&lt;&gt;"",1,0)+IF(H18&lt;&gt;"",1,0)</f>
        <v>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3"/>
      <c r="B19" s="160" t="s">
        <v>14</v>
      </c>
      <c r="C19" s="161"/>
      <c r="D19" s="161"/>
      <c r="E19" s="161"/>
      <c r="F19" s="161"/>
      <c r="G19" s="161"/>
      <c r="H19" s="162"/>
      <c r="I19" s="68" t="str">
        <f t="shared" si="0"/>
        <v/>
      </c>
      <c r="J19" s="63">
        <f>SUM(J20:J20)</f>
        <v>1</v>
      </c>
      <c r="K19" s="64"/>
      <c r="L19" s="65">
        <v>0.05</v>
      </c>
      <c r="M19" s="119">
        <f>(20*L19)</f>
        <v>1</v>
      </c>
      <c r="N19" s="121">
        <f>SUM(L20:L22)</f>
        <v>1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24.9">
      <c r="A20" s="23"/>
      <c r="B20" s="66" t="s">
        <v>15</v>
      </c>
      <c r="C20" s="72" t="s">
        <v>2</v>
      </c>
      <c r="D20" s="73" t="s">
        <v>34</v>
      </c>
      <c r="E20" s="104"/>
      <c r="F20" s="104"/>
      <c r="G20" s="104"/>
      <c r="H20" s="105" t="s">
        <v>52</v>
      </c>
      <c r="I20" s="68" t="str">
        <f t="shared" si="0"/>
        <v/>
      </c>
      <c r="J20" s="69">
        <f>(IF(F20&lt;&gt;"",1/3,0)+IF(G20&lt;&gt;"",2/3,0)+IF(H20&lt;&gt;"",1,0))*L20*L$19*20/N$19</f>
        <v>1</v>
      </c>
      <c r="K20" s="64"/>
      <c r="L20" s="61">
        <v>1</v>
      </c>
      <c r="M20" s="70">
        <f>COUNTA(E20:H20)</f>
        <v>1</v>
      </c>
      <c r="N20" s="31"/>
      <c r="O20" s="9">
        <f t="shared" ref="O20:O51" si="6">IF(E20&lt;&gt;"",1,0)+IF(F20&lt;&gt;"",1,0)+IF(G20&lt;&gt;"",1,0)+IF(H20&lt;&gt;"",1,0)</f>
        <v>1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24.9">
      <c r="A21" s="23"/>
      <c r="B21" s="112" t="s">
        <v>69</v>
      </c>
      <c r="C21" s="113" t="s">
        <v>70</v>
      </c>
      <c r="D21" s="114"/>
      <c r="E21" s="104"/>
      <c r="F21" s="104"/>
      <c r="G21" s="104"/>
      <c r="H21" s="105"/>
      <c r="I21" s="68" t="str">
        <f t="shared" si="0"/>
        <v/>
      </c>
      <c r="J21" s="69">
        <f t="shared" ref="J21:J22" si="7">(IF(F21&lt;&gt;"",1/3,0)+IF(G21&lt;&gt;"",2/3,0)+IF(H21&lt;&gt;"",1,0))*L21*L$19*20/N$19</f>
        <v>0</v>
      </c>
      <c r="K21" s="64"/>
      <c r="L21" s="61">
        <v>0</v>
      </c>
      <c r="M21" s="70">
        <f t="shared" ref="M21:M22" si="8">COUNTA(E21:H21)</f>
        <v>0</v>
      </c>
      <c r="N21" s="31"/>
      <c r="O21" s="9">
        <f t="shared" si="6"/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25.3" thickBot="1">
      <c r="A22" s="23"/>
      <c r="B22" s="112" t="s">
        <v>71</v>
      </c>
      <c r="C22" s="113" t="s">
        <v>72</v>
      </c>
      <c r="D22" s="114"/>
      <c r="E22" s="104"/>
      <c r="F22" s="104"/>
      <c r="G22" s="104"/>
      <c r="H22" s="105"/>
      <c r="I22" s="68" t="str">
        <f t="shared" si="0"/>
        <v/>
      </c>
      <c r="J22" s="69">
        <f t="shared" si="7"/>
        <v>0</v>
      </c>
      <c r="K22" s="64"/>
      <c r="L22" s="61">
        <v>0</v>
      </c>
      <c r="M22" s="70">
        <f t="shared" si="8"/>
        <v>0</v>
      </c>
      <c r="N22" s="31"/>
      <c r="O22" s="9">
        <f t="shared" si="6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3"/>
      <c r="B23" s="167" t="s">
        <v>16</v>
      </c>
      <c r="C23" s="168"/>
      <c r="D23" s="168"/>
      <c r="E23" s="168"/>
      <c r="F23" s="168"/>
      <c r="G23" s="168"/>
      <c r="H23" s="169"/>
      <c r="I23" s="68"/>
      <c r="J23" s="63">
        <f>SUM(J24:J33)</f>
        <v>5</v>
      </c>
      <c r="K23" s="64"/>
      <c r="L23" s="65">
        <v>0.25</v>
      </c>
      <c r="M23" s="119">
        <f>(20*L23)</f>
        <v>5</v>
      </c>
      <c r="N23" s="120">
        <f>SUM(L24:L33)</f>
        <v>5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3"/>
      <c r="B24" s="102" t="s">
        <v>73</v>
      </c>
      <c r="C24" s="101" t="s">
        <v>74</v>
      </c>
      <c r="D24" s="71"/>
      <c r="E24" s="104"/>
      <c r="F24" s="104"/>
      <c r="G24" s="104"/>
      <c r="H24" s="105" t="s">
        <v>52</v>
      </c>
      <c r="I24" s="68" t="str">
        <f>(IF(_xlfn.XOR(M24&lt;&gt;1,L24&lt;&gt;0),"","◄"))</f>
        <v/>
      </c>
      <c r="J24" s="69">
        <f>(IF(F24&lt;&gt;"",1/3,0)+IF(G24&lt;&gt;"",2/3,0)+IF(H24&lt;&gt;"",1,0))*L24*L$23*20/N$23</f>
        <v>1</v>
      </c>
      <c r="K24" s="64"/>
      <c r="L24" s="61">
        <v>1</v>
      </c>
      <c r="M24" s="70">
        <f>COUNTA(E24:H24)</f>
        <v>1</v>
      </c>
      <c r="N24" s="31"/>
      <c r="O24" s="9">
        <f t="shared" si="6"/>
        <v>1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24.9">
      <c r="A25" s="23"/>
      <c r="B25" s="102" t="s">
        <v>19</v>
      </c>
      <c r="C25" s="101" t="s">
        <v>17</v>
      </c>
      <c r="D25" s="71" t="s">
        <v>32</v>
      </c>
      <c r="E25" s="104"/>
      <c r="F25" s="104"/>
      <c r="G25" s="104"/>
      <c r="H25" s="105" t="s">
        <v>140</v>
      </c>
      <c r="I25" s="68" t="str">
        <f t="shared" ref="I25:I51" si="9">(IF(_xlfn.XOR(M25&lt;&gt;1,L25&lt;&gt;0),"","◄"))</f>
        <v/>
      </c>
      <c r="J25" s="69">
        <f t="shared" ref="J25:J33" si="10">(IF(F25&lt;&gt;"",1/3,0)+IF(G25&lt;&gt;"",2/3,0)+IF(H25&lt;&gt;"",1,0))*L25*L$23*20/N$23</f>
        <v>1</v>
      </c>
      <c r="K25" s="64"/>
      <c r="L25" s="61">
        <v>1</v>
      </c>
      <c r="M25" s="70">
        <f t="shared" ref="M25:M33" si="11">COUNTA(E25:H25)</f>
        <v>1</v>
      </c>
      <c r="N25" s="31"/>
      <c r="O25" s="9">
        <f t="shared" si="6"/>
        <v>1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24.9">
      <c r="A26" s="23"/>
      <c r="B26" s="102" t="s">
        <v>75</v>
      </c>
      <c r="C26" s="101" t="s">
        <v>76</v>
      </c>
      <c r="D26" s="71"/>
      <c r="E26" s="104"/>
      <c r="F26" s="104"/>
      <c r="G26" s="104"/>
      <c r="H26" s="105" t="s">
        <v>140</v>
      </c>
      <c r="I26" s="68" t="str">
        <f t="shared" si="9"/>
        <v/>
      </c>
      <c r="J26" s="69">
        <f t="shared" si="10"/>
        <v>1</v>
      </c>
      <c r="K26" s="64"/>
      <c r="L26" s="61">
        <v>1</v>
      </c>
      <c r="M26" s="70">
        <f t="shared" si="11"/>
        <v>1</v>
      </c>
      <c r="N26" s="31"/>
      <c r="O26" s="9">
        <f t="shared" si="6"/>
        <v>1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24.9">
      <c r="A27" s="23"/>
      <c r="B27" s="102" t="s">
        <v>18</v>
      </c>
      <c r="C27" s="101" t="s">
        <v>20</v>
      </c>
      <c r="D27" s="71" t="s">
        <v>42</v>
      </c>
      <c r="E27" s="104"/>
      <c r="F27" s="104"/>
      <c r="G27" s="104"/>
      <c r="H27" s="105"/>
      <c r="I27" s="68" t="str">
        <f t="shared" si="9"/>
        <v/>
      </c>
      <c r="J27" s="69">
        <f t="shared" si="10"/>
        <v>0</v>
      </c>
      <c r="K27" s="64"/>
      <c r="L27" s="61">
        <v>0</v>
      </c>
      <c r="M27" s="70">
        <f t="shared" si="11"/>
        <v>0</v>
      </c>
      <c r="N27" s="31"/>
      <c r="O27" s="9">
        <f t="shared" si="6"/>
        <v>0</v>
      </c>
      <c r="P27" s="12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3"/>
      <c r="B28" s="172" t="s">
        <v>21</v>
      </c>
      <c r="C28" s="170" t="s">
        <v>22</v>
      </c>
      <c r="D28" s="71" t="s">
        <v>44</v>
      </c>
      <c r="E28" s="104"/>
      <c r="F28" s="104"/>
      <c r="G28" s="104"/>
      <c r="H28" s="105" t="s">
        <v>52</v>
      </c>
      <c r="I28" s="68" t="str">
        <f t="shared" si="9"/>
        <v/>
      </c>
      <c r="J28" s="69">
        <f t="shared" si="10"/>
        <v>1</v>
      </c>
      <c r="K28" s="64"/>
      <c r="L28" s="61">
        <v>1</v>
      </c>
      <c r="M28" s="70">
        <f t="shared" si="11"/>
        <v>1</v>
      </c>
      <c r="N28" s="31"/>
      <c r="O28" s="9">
        <f t="shared" si="6"/>
        <v>1</v>
      </c>
      <c r="P28" s="122"/>
      <c r="Q28" s="2"/>
      <c r="R28" s="2"/>
      <c r="S28" s="2"/>
      <c r="T28" s="2"/>
      <c r="U28" s="2"/>
      <c r="V28" s="2"/>
      <c r="W28" s="2"/>
      <c r="X28" s="2"/>
      <c r="Y28" s="2"/>
    </row>
    <row r="29" spans="1:25" ht="25.3" thickBot="1">
      <c r="A29" s="23"/>
      <c r="B29" s="173"/>
      <c r="C29" s="171"/>
      <c r="D29" s="71" t="s">
        <v>35</v>
      </c>
      <c r="E29" s="104"/>
      <c r="F29" s="104"/>
      <c r="G29" s="104"/>
      <c r="H29" s="105" t="s">
        <v>52</v>
      </c>
      <c r="I29" s="68" t="str">
        <f t="shared" si="9"/>
        <v/>
      </c>
      <c r="J29" s="69">
        <f t="shared" si="10"/>
        <v>1</v>
      </c>
      <c r="K29" s="64"/>
      <c r="L29" s="61">
        <v>1</v>
      </c>
      <c r="M29" s="70">
        <f t="shared" si="11"/>
        <v>1</v>
      </c>
      <c r="N29" s="31"/>
      <c r="O29" s="9">
        <f t="shared" si="6"/>
        <v>1</v>
      </c>
      <c r="P29" s="122"/>
      <c r="Q29" s="2"/>
      <c r="R29" s="2"/>
      <c r="S29" s="2"/>
      <c r="T29" s="2"/>
      <c r="U29" s="2"/>
      <c r="V29" s="2"/>
      <c r="W29" s="2"/>
      <c r="X29" s="2"/>
      <c r="Y29" s="2"/>
    </row>
    <row r="30" spans="1:25" ht="24.9">
      <c r="A30" s="23"/>
      <c r="B30" s="102" t="s">
        <v>77</v>
      </c>
      <c r="C30" s="101" t="s">
        <v>78</v>
      </c>
      <c r="D30" s="117"/>
      <c r="E30" s="104"/>
      <c r="F30" s="104"/>
      <c r="G30" s="104"/>
      <c r="H30" s="105"/>
      <c r="I30" s="68" t="str">
        <f t="shared" si="9"/>
        <v/>
      </c>
      <c r="J30" s="69">
        <f t="shared" si="10"/>
        <v>0</v>
      </c>
      <c r="K30" s="64"/>
      <c r="L30" s="61">
        <v>0</v>
      </c>
      <c r="M30" s="70">
        <f>COUNTA(E30:H30)</f>
        <v>0</v>
      </c>
      <c r="N30" s="31"/>
      <c r="O30" s="9">
        <f t="shared" si="6"/>
        <v>0</v>
      </c>
      <c r="P30" s="122"/>
      <c r="Q30" s="2"/>
      <c r="R30" s="2"/>
      <c r="S30" s="2"/>
      <c r="T30" s="2"/>
      <c r="U30" s="2"/>
      <c r="V30" s="2"/>
      <c r="W30" s="2"/>
      <c r="X30" s="2"/>
      <c r="Y30" s="2"/>
    </row>
    <row r="31" spans="1:25" ht="24.9">
      <c r="A31" s="23"/>
      <c r="B31" s="102" t="s">
        <v>79</v>
      </c>
      <c r="C31" s="101" t="s">
        <v>80</v>
      </c>
      <c r="D31" s="117"/>
      <c r="E31" s="104"/>
      <c r="F31" s="104"/>
      <c r="G31" s="104"/>
      <c r="H31" s="105"/>
      <c r="I31" s="68" t="str">
        <f t="shared" si="9"/>
        <v/>
      </c>
      <c r="J31" s="69">
        <f t="shared" si="10"/>
        <v>0</v>
      </c>
      <c r="K31" s="64"/>
      <c r="L31" s="61">
        <v>0</v>
      </c>
      <c r="M31" s="70">
        <f t="shared" si="11"/>
        <v>0</v>
      </c>
      <c r="N31" s="31"/>
      <c r="O31" s="9">
        <f t="shared" si="6"/>
        <v>0</v>
      </c>
      <c r="P31" s="122"/>
      <c r="Q31" s="2"/>
      <c r="R31" s="2"/>
      <c r="S31" s="2"/>
      <c r="T31" s="2"/>
      <c r="U31" s="2"/>
      <c r="V31" s="2"/>
      <c r="W31" s="2"/>
      <c r="X31" s="2"/>
      <c r="Y31" s="2"/>
    </row>
    <row r="32" spans="1:25" ht="37.299999999999997">
      <c r="A32" s="175" t="s">
        <v>113</v>
      </c>
      <c r="B32" s="102" t="s">
        <v>126</v>
      </c>
      <c r="C32" s="101" t="s">
        <v>127</v>
      </c>
      <c r="D32" s="117"/>
      <c r="E32" s="104"/>
      <c r="F32" s="104"/>
      <c r="G32" s="104"/>
      <c r="H32" s="105"/>
      <c r="I32" s="68" t="str">
        <f t="shared" si="9"/>
        <v/>
      </c>
      <c r="J32" s="69">
        <f t="shared" si="10"/>
        <v>0</v>
      </c>
      <c r="K32" s="64"/>
      <c r="L32" s="61">
        <v>0</v>
      </c>
      <c r="M32" s="70">
        <f t="shared" si="11"/>
        <v>0</v>
      </c>
      <c r="N32" s="31"/>
      <c r="O32" s="9">
        <f t="shared" si="6"/>
        <v>0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25.3" thickBot="1">
      <c r="A33" s="175"/>
      <c r="B33" s="102" t="s">
        <v>128</v>
      </c>
      <c r="C33" s="101" t="s">
        <v>129</v>
      </c>
      <c r="D33" s="117"/>
      <c r="E33" s="104"/>
      <c r="F33" s="104"/>
      <c r="G33" s="104"/>
      <c r="H33" s="105"/>
      <c r="I33" s="68" t="str">
        <f t="shared" si="9"/>
        <v/>
      </c>
      <c r="J33" s="69">
        <f t="shared" si="10"/>
        <v>0</v>
      </c>
      <c r="K33" s="64"/>
      <c r="L33" s="61">
        <v>0</v>
      </c>
      <c r="M33" s="70">
        <f t="shared" si="11"/>
        <v>0</v>
      </c>
      <c r="N33" s="31"/>
      <c r="O33" s="9">
        <f t="shared" si="6"/>
        <v>0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3"/>
      <c r="B34" s="167" t="s">
        <v>85</v>
      </c>
      <c r="C34" s="168"/>
      <c r="D34" s="168"/>
      <c r="E34" s="168"/>
      <c r="F34" s="168"/>
      <c r="G34" s="168"/>
      <c r="H34" s="169"/>
      <c r="I34" s="68"/>
      <c r="J34" s="63">
        <f>SUM(J35:J41)</f>
        <v>4</v>
      </c>
      <c r="K34" s="64"/>
      <c r="L34" s="65">
        <v>0.2</v>
      </c>
      <c r="M34" s="119">
        <f>(20*L34)</f>
        <v>4</v>
      </c>
      <c r="N34" s="120">
        <f>SUM(L35:L41)</f>
        <v>4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t="24.9">
      <c r="A35" s="23"/>
      <c r="B35" s="102" t="s">
        <v>86</v>
      </c>
      <c r="C35" s="101" t="s">
        <v>87</v>
      </c>
      <c r="D35" s="74"/>
      <c r="E35" s="104"/>
      <c r="F35" s="104"/>
      <c r="G35" s="104"/>
      <c r="H35" s="105" t="s">
        <v>52</v>
      </c>
      <c r="I35" s="68" t="str">
        <f t="shared" si="9"/>
        <v/>
      </c>
      <c r="J35" s="69">
        <f>(IF(F35&lt;&gt;"",1/3,0)+IF(G35&lt;&gt;"",2/3,0)+IF(H35&lt;&gt;"",1,0))*L35*L$34*20/N$34</f>
        <v>1</v>
      </c>
      <c r="K35" s="64"/>
      <c r="L35" s="61">
        <v>1</v>
      </c>
      <c r="M35" s="70">
        <f>COUNTA(E35:H35)</f>
        <v>1</v>
      </c>
      <c r="N35" s="31"/>
      <c r="O35" s="9">
        <f t="shared" si="6"/>
        <v>1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ht="24.9">
      <c r="A36" s="23"/>
      <c r="B36" s="102" t="s">
        <v>88</v>
      </c>
      <c r="C36" s="101" t="s">
        <v>89</v>
      </c>
      <c r="D36" s="107"/>
      <c r="E36" s="108"/>
      <c r="F36" s="108"/>
      <c r="G36" s="108"/>
      <c r="H36" s="109"/>
      <c r="I36" s="68" t="str">
        <f t="shared" si="9"/>
        <v/>
      </c>
      <c r="J36" s="69">
        <f t="shared" ref="J36:J41" si="12">(IF(F36&lt;&gt;"",1/3,0)+IF(G36&lt;&gt;"",2/3,0)+IF(H36&lt;&gt;"",1,0))*L36*L$34*20/N$34</f>
        <v>0</v>
      </c>
      <c r="K36" s="64"/>
      <c r="L36" s="61">
        <v>0</v>
      </c>
      <c r="M36" s="70">
        <f t="shared" ref="M36:M41" si="13">COUNTA(E36:H36)</f>
        <v>0</v>
      </c>
      <c r="N36" s="31"/>
      <c r="O36" s="9">
        <f t="shared" si="6"/>
        <v>0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t="37.299999999999997">
      <c r="A37" s="23"/>
      <c r="B37" s="102" t="s">
        <v>90</v>
      </c>
      <c r="C37" s="101" t="s">
        <v>91</v>
      </c>
      <c r="D37" s="107"/>
      <c r="E37" s="108"/>
      <c r="F37" s="108"/>
      <c r="G37" s="108"/>
      <c r="H37" s="109"/>
      <c r="I37" s="68" t="str">
        <f t="shared" si="9"/>
        <v/>
      </c>
      <c r="J37" s="69">
        <f t="shared" si="12"/>
        <v>0</v>
      </c>
      <c r="K37" s="64"/>
      <c r="L37" s="61">
        <v>0</v>
      </c>
      <c r="M37" s="70">
        <f t="shared" si="13"/>
        <v>0</v>
      </c>
      <c r="N37" s="31"/>
      <c r="O37" s="9">
        <f t="shared" si="6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ht="25.3" thickBot="1">
      <c r="A38" s="23"/>
      <c r="B38" s="102" t="s">
        <v>92</v>
      </c>
      <c r="C38" s="101" t="s">
        <v>93</v>
      </c>
      <c r="D38" s="75"/>
      <c r="E38" s="108"/>
      <c r="F38" s="108"/>
      <c r="G38" s="108"/>
      <c r="H38" s="109" t="s">
        <v>52</v>
      </c>
      <c r="I38" s="68" t="str">
        <f t="shared" si="9"/>
        <v/>
      </c>
      <c r="J38" s="69">
        <f t="shared" si="12"/>
        <v>1</v>
      </c>
      <c r="K38" s="64"/>
      <c r="L38" s="61">
        <v>1</v>
      </c>
      <c r="M38" s="70">
        <f t="shared" si="13"/>
        <v>1</v>
      </c>
      <c r="N38" s="31"/>
      <c r="O38" s="9">
        <f t="shared" si="6"/>
        <v>1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3"/>
      <c r="B39" s="176" t="s">
        <v>111</v>
      </c>
      <c r="C39" s="177"/>
      <c r="D39" s="177"/>
      <c r="E39" s="177"/>
      <c r="F39" s="177"/>
      <c r="G39" s="177"/>
      <c r="H39" s="178"/>
      <c r="I39" s="68"/>
      <c r="J39" s="69"/>
      <c r="K39" s="64"/>
      <c r="L39" s="61"/>
      <c r="M39" s="70"/>
      <c r="N39" s="31"/>
      <c r="Q39" s="2"/>
      <c r="R39" s="2"/>
      <c r="S39" s="2"/>
      <c r="T39" s="2"/>
      <c r="U39" s="2"/>
      <c r="V39" s="2"/>
      <c r="W39" s="2"/>
      <c r="X39" s="2"/>
      <c r="Y39" s="2"/>
    </row>
    <row r="40" spans="1:25" ht="37.299999999999997">
      <c r="A40" s="23"/>
      <c r="B40" s="102" t="s">
        <v>122</v>
      </c>
      <c r="C40" s="101" t="s">
        <v>123</v>
      </c>
      <c r="D40" s="118"/>
      <c r="E40" s="108"/>
      <c r="F40" s="108"/>
      <c r="G40" s="108"/>
      <c r="H40" s="109" t="s">
        <v>140</v>
      </c>
      <c r="I40" s="68" t="str">
        <f t="shared" si="9"/>
        <v/>
      </c>
      <c r="J40" s="69">
        <f t="shared" si="12"/>
        <v>1</v>
      </c>
      <c r="K40" s="64"/>
      <c r="L40" s="61">
        <v>1</v>
      </c>
      <c r="M40" s="70">
        <f t="shared" si="13"/>
        <v>1</v>
      </c>
      <c r="N40" s="31"/>
      <c r="O40" s="9">
        <f t="shared" si="6"/>
        <v>1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 ht="12.9" thickBot="1">
      <c r="A41" s="23"/>
      <c r="B41" s="102" t="s">
        <v>124</v>
      </c>
      <c r="C41" s="101" t="s">
        <v>125</v>
      </c>
      <c r="D41" s="118"/>
      <c r="E41" s="108"/>
      <c r="F41" s="108"/>
      <c r="G41" s="108"/>
      <c r="H41" s="109" t="s">
        <v>140</v>
      </c>
      <c r="I41" s="68" t="str">
        <f t="shared" si="9"/>
        <v/>
      </c>
      <c r="J41" s="69">
        <f t="shared" si="12"/>
        <v>1</v>
      </c>
      <c r="K41" s="64"/>
      <c r="L41" s="61">
        <v>1</v>
      </c>
      <c r="M41" s="70">
        <f t="shared" si="13"/>
        <v>1</v>
      </c>
      <c r="N41" s="31"/>
      <c r="O41" s="9">
        <f t="shared" si="6"/>
        <v>1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3"/>
      <c r="B42" s="167" t="s">
        <v>23</v>
      </c>
      <c r="C42" s="168"/>
      <c r="D42" s="168"/>
      <c r="E42" s="168"/>
      <c r="F42" s="168"/>
      <c r="G42" s="168"/>
      <c r="H42" s="169"/>
      <c r="I42" s="68"/>
      <c r="J42" s="63">
        <f>SUM(J43:J47)</f>
        <v>2.3333333333333335</v>
      </c>
      <c r="K42" s="64"/>
      <c r="L42" s="65">
        <v>0.15</v>
      </c>
      <c r="M42" s="119">
        <f>(20*L42)</f>
        <v>3</v>
      </c>
      <c r="N42" s="120">
        <f>SUM(L43:L47)</f>
        <v>3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>
      <c r="A43" s="23"/>
      <c r="B43" s="182" t="s">
        <v>25</v>
      </c>
      <c r="C43" s="179" t="s">
        <v>24</v>
      </c>
      <c r="D43" s="74" t="s">
        <v>33</v>
      </c>
      <c r="E43" s="104"/>
      <c r="F43" s="104"/>
      <c r="G43" s="104"/>
      <c r="H43" s="105" t="s">
        <v>52</v>
      </c>
      <c r="I43" s="68" t="str">
        <f t="shared" si="9"/>
        <v/>
      </c>
      <c r="J43" s="69">
        <f>(IF(F43&lt;&gt;"",1/3,0)+IF(G43&lt;&gt;"",2/3,0)+IF(H43&lt;&gt;"",1,0))*L43*L$42*20/N$42</f>
        <v>1</v>
      </c>
      <c r="K43" s="64"/>
      <c r="L43" s="61">
        <v>1</v>
      </c>
      <c r="M43" s="70">
        <f>COUNTA(E43:H43)</f>
        <v>1</v>
      </c>
      <c r="N43" s="31"/>
      <c r="O43" s="9">
        <f t="shared" ref="O43:O47" si="14">IF(E43&lt;&gt;"",1,0)+IF(F43&lt;&gt;"",1,0)+IF(G43&lt;&gt;"",1,0)+IF(H43&lt;&gt;"",1,0)</f>
        <v>1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t="12.9" thickBot="1">
      <c r="A44" s="23"/>
      <c r="B44" s="183"/>
      <c r="C44" s="180"/>
      <c r="D44" s="75" t="s">
        <v>45</v>
      </c>
      <c r="E44" s="108"/>
      <c r="F44" s="108"/>
      <c r="G44" s="108"/>
      <c r="H44" s="109" t="s">
        <v>52</v>
      </c>
      <c r="I44" s="68" t="str">
        <f t="shared" si="9"/>
        <v/>
      </c>
      <c r="J44" s="69">
        <f t="shared" ref="J44:J47" si="15">(IF(F44&lt;&gt;"",1/3,0)+IF(G44&lt;&gt;"",2/3,0)+IF(H44&lt;&gt;"",1,0))*L44*L$42*20/N$42</f>
        <v>1</v>
      </c>
      <c r="K44" s="64"/>
      <c r="L44" s="61">
        <v>1</v>
      </c>
      <c r="M44" s="70">
        <f t="shared" ref="M44:M47" si="16">COUNTA(E44:H44)</f>
        <v>1</v>
      </c>
      <c r="N44" s="31"/>
      <c r="O44" s="9">
        <f t="shared" si="14"/>
        <v>1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t="37.299999999999997">
      <c r="A45" s="23"/>
      <c r="B45" s="102" t="s">
        <v>98</v>
      </c>
      <c r="C45" s="101" t="s">
        <v>99</v>
      </c>
      <c r="D45" s="118"/>
      <c r="E45" s="108"/>
      <c r="F45" s="108" t="s">
        <v>140</v>
      </c>
      <c r="G45" s="108"/>
      <c r="H45" s="109"/>
      <c r="I45" s="68" t="str">
        <f t="shared" si="9"/>
        <v/>
      </c>
      <c r="J45" s="69">
        <f t="shared" si="15"/>
        <v>0.33333333333333331</v>
      </c>
      <c r="K45" s="64"/>
      <c r="L45" s="61">
        <v>1</v>
      </c>
      <c r="M45" s="70">
        <f t="shared" si="16"/>
        <v>1</v>
      </c>
      <c r="N45" s="31"/>
      <c r="O45" s="9">
        <f t="shared" si="14"/>
        <v>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37.299999999999997">
      <c r="A46" s="175" t="s">
        <v>112</v>
      </c>
      <c r="B46" s="102" t="s">
        <v>118</v>
      </c>
      <c r="C46" s="101" t="s">
        <v>119</v>
      </c>
      <c r="D46" s="118"/>
      <c r="E46" s="108"/>
      <c r="F46" s="108"/>
      <c r="G46" s="108"/>
      <c r="H46" s="109"/>
      <c r="I46" s="68" t="str">
        <f t="shared" si="9"/>
        <v/>
      </c>
      <c r="J46" s="69">
        <f t="shared" si="15"/>
        <v>0</v>
      </c>
      <c r="K46" s="64"/>
      <c r="L46" s="61">
        <v>0</v>
      </c>
      <c r="M46" s="70">
        <f t="shared" si="16"/>
        <v>0</v>
      </c>
      <c r="N46" s="31"/>
      <c r="O46" s="9">
        <f t="shared" si="14"/>
        <v>0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 ht="25.3" thickBot="1">
      <c r="A47" s="175"/>
      <c r="B47" s="115" t="s">
        <v>120</v>
      </c>
      <c r="C47" s="116" t="s">
        <v>121</v>
      </c>
      <c r="D47" s="118"/>
      <c r="E47" s="108"/>
      <c r="F47" s="108"/>
      <c r="G47" s="108"/>
      <c r="H47" s="109"/>
      <c r="I47" s="68" t="str">
        <f t="shared" si="9"/>
        <v/>
      </c>
      <c r="J47" s="69">
        <f t="shared" si="15"/>
        <v>0</v>
      </c>
      <c r="K47" s="64"/>
      <c r="L47" s="61">
        <v>0</v>
      </c>
      <c r="M47" s="70">
        <f t="shared" si="16"/>
        <v>0</v>
      </c>
      <c r="N47" s="31"/>
      <c r="O47" s="9">
        <f t="shared" si="14"/>
        <v>0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>
      <c r="A48" s="23"/>
      <c r="B48" s="167" t="s">
        <v>47</v>
      </c>
      <c r="C48" s="168"/>
      <c r="D48" s="168"/>
      <c r="E48" s="168"/>
      <c r="F48" s="168"/>
      <c r="G48" s="168"/>
      <c r="H48" s="169"/>
      <c r="I48" s="68"/>
      <c r="J48" s="63">
        <f>SUM(J49:J51)</f>
        <v>1</v>
      </c>
      <c r="K48" s="64"/>
      <c r="L48" s="65">
        <v>0.1</v>
      </c>
      <c r="M48" s="119">
        <f>(20*L48)</f>
        <v>2</v>
      </c>
      <c r="N48" s="120">
        <f>SUM(L49:L51)</f>
        <v>2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t="12.9" thickBot="1">
      <c r="A49" s="23"/>
      <c r="B49" s="110"/>
      <c r="C49" s="179" t="s">
        <v>51</v>
      </c>
      <c r="D49" s="75" t="s">
        <v>48</v>
      </c>
      <c r="E49" s="104"/>
      <c r="F49" s="104"/>
      <c r="G49" s="104"/>
      <c r="H49" s="105" t="s">
        <v>52</v>
      </c>
      <c r="I49" s="68" t="str">
        <f t="shared" si="9"/>
        <v/>
      </c>
      <c r="J49" s="69">
        <f>(IF(F49&lt;&gt;"",1/3,0)+IF(G49&lt;&gt;"",2/3,0)+IF(H49&lt;&gt;"",1,0))*L49*L$48*20/N$48</f>
        <v>1</v>
      </c>
      <c r="K49" s="64"/>
      <c r="L49" s="61">
        <v>1</v>
      </c>
      <c r="M49" s="70">
        <f t="shared" ref="M49:M50" si="17">COUNTA(E49:H49)</f>
        <v>1</v>
      </c>
      <c r="N49" s="31"/>
      <c r="O49" s="9">
        <f t="shared" ref="O49:O50" si="18">IF(E49&lt;&gt;"",1,0)+IF(F49&lt;&gt;"",1,0)+IF(G49&lt;&gt;"",1,0)+IF(H49&lt;&gt;"",1,0)</f>
        <v>1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t="12.9" thickBot="1">
      <c r="A50" s="23"/>
      <c r="B50" s="110"/>
      <c r="C50" s="180"/>
      <c r="D50" s="75" t="s">
        <v>49</v>
      </c>
      <c r="E50" s="104"/>
      <c r="F50" s="104"/>
      <c r="G50" s="104"/>
      <c r="H50" s="105"/>
      <c r="I50" s="68" t="str">
        <f t="shared" si="9"/>
        <v/>
      </c>
      <c r="J50" s="69">
        <f t="shared" ref="J50:J51" si="19">(IF(F50&lt;&gt;"",1/3,0)+IF(G50&lt;&gt;"",2/3,0)+IF(H50&lt;&gt;"",1,0))*L50*L$48*20/N$48</f>
        <v>0</v>
      </c>
      <c r="K50" s="64"/>
      <c r="L50" s="61">
        <v>0</v>
      </c>
      <c r="M50" s="70">
        <f t="shared" si="17"/>
        <v>0</v>
      </c>
      <c r="N50" s="31"/>
      <c r="O50" s="9">
        <f t="shared" si="18"/>
        <v>0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t="37.75" thickBot="1">
      <c r="A51" s="23"/>
      <c r="B51" s="111"/>
      <c r="C51" s="181"/>
      <c r="D51" s="75" t="s">
        <v>50</v>
      </c>
      <c r="E51" s="104" t="s">
        <v>140</v>
      </c>
      <c r="F51" s="104"/>
      <c r="G51" s="104"/>
      <c r="H51" s="105"/>
      <c r="I51" s="68" t="str">
        <f t="shared" si="9"/>
        <v/>
      </c>
      <c r="J51" s="69">
        <f t="shared" si="19"/>
        <v>0</v>
      </c>
      <c r="K51" s="64"/>
      <c r="L51" s="61">
        <v>1</v>
      </c>
      <c r="M51" s="70">
        <f>COUNTA(E51:H51)</f>
        <v>1</v>
      </c>
      <c r="N51" s="31"/>
      <c r="O51" s="9">
        <f t="shared" si="6"/>
        <v>1</v>
      </c>
      <c r="Q51" s="2"/>
      <c r="R51" s="2"/>
      <c r="S51" s="2"/>
      <c r="T51" s="2"/>
      <c r="U51" s="2"/>
      <c r="V51" s="2"/>
      <c r="W51" s="2"/>
      <c r="X51" s="2"/>
      <c r="Y51" s="2"/>
    </row>
    <row r="52" spans="1:25" ht="20.05" customHeight="1">
      <c r="A52" s="23"/>
      <c r="B52" s="76"/>
      <c r="C52" s="77"/>
      <c r="D52" s="78"/>
      <c r="E52" s="79"/>
      <c r="F52" s="79"/>
      <c r="G52" s="79"/>
      <c r="H52" s="79"/>
      <c r="I52" s="80"/>
      <c r="J52" s="28"/>
      <c r="K52" s="28"/>
      <c r="L52" s="81">
        <f>L7+L11+L14+L19+L34+L23+L42+L48</f>
        <v>1</v>
      </c>
      <c r="M52" s="30"/>
      <c r="N52" s="31"/>
      <c r="Q52" s="2"/>
      <c r="R52" s="2"/>
      <c r="S52" s="2"/>
      <c r="T52" s="2"/>
      <c r="U52" s="2"/>
      <c r="V52" s="2"/>
      <c r="W52" s="2"/>
      <c r="X52" s="2"/>
      <c r="Y52" s="2"/>
    </row>
    <row r="53" spans="1:25" ht="24.75" customHeight="1" thickBot="1">
      <c r="A53" s="23"/>
      <c r="B53" s="82"/>
      <c r="C53" s="25"/>
      <c r="D53" s="83" t="s">
        <v>8</v>
      </c>
      <c r="E53" s="158">
        <f>IF(O51&lt;&gt;1,"",J7+J11+J14+J19+J23+J34+J42+J48)</f>
        <v>18.222222222222221</v>
      </c>
      <c r="F53" s="158"/>
      <c r="G53" s="159" t="s">
        <v>3</v>
      </c>
      <c r="H53" s="159"/>
      <c r="I53" s="27"/>
      <c r="J53" s="84"/>
      <c r="K53" s="84"/>
      <c r="L53" s="29"/>
      <c r="M53" s="30"/>
      <c r="N53" s="31"/>
      <c r="Q53" s="2"/>
      <c r="R53" s="2"/>
      <c r="S53" s="2"/>
      <c r="T53" s="2"/>
      <c r="U53" s="2"/>
      <c r="V53" s="2"/>
      <c r="W53" s="2"/>
      <c r="X53" s="2"/>
      <c r="Y53" s="2"/>
    </row>
    <row r="54" spans="1:25" ht="19.3" customHeight="1" thickBot="1">
      <c r="A54" s="23"/>
      <c r="B54" s="82"/>
      <c r="C54" s="25"/>
      <c r="D54" s="83" t="s">
        <v>4</v>
      </c>
      <c r="E54" s="133"/>
      <c r="F54" s="134"/>
      <c r="G54" s="135" t="s">
        <v>5</v>
      </c>
      <c r="H54" s="136"/>
      <c r="I54" s="47"/>
      <c r="J54" s="28"/>
      <c r="K54" s="143"/>
      <c r="L54" s="144"/>
      <c r="M54" s="143"/>
      <c r="N54" s="144"/>
      <c r="Q54" s="2"/>
      <c r="R54" s="2"/>
      <c r="S54" s="2"/>
      <c r="T54" s="2"/>
      <c r="U54" s="2"/>
      <c r="V54" s="2"/>
      <c r="W54" s="2"/>
      <c r="X54" s="2"/>
      <c r="Y54" s="2"/>
    </row>
    <row r="55" spans="1:25" ht="12.9" thickBot="1">
      <c r="A55" s="23"/>
      <c r="B55" s="131" t="s">
        <v>11</v>
      </c>
      <c r="C55" s="131"/>
      <c r="D55" s="131"/>
      <c r="E55" s="131"/>
      <c r="F55" s="131"/>
      <c r="G55" s="131"/>
      <c r="H55" s="131"/>
      <c r="I55" s="85"/>
      <c r="J55" s="28"/>
      <c r="K55" s="28"/>
      <c r="L55" s="29"/>
      <c r="M55" s="30"/>
      <c r="N55" s="31"/>
      <c r="Q55" s="2"/>
      <c r="R55" s="2"/>
      <c r="S55" s="2"/>
      <c r="T55" s="2"/>
      <c r="U55" s="2"/>
      <c r="V55" s="2"/>
      <c r="W55" s="2"/>
      <c r="X55" s="2"/>
      <c r="Y55" s="2"/>
    </row>
    <row r="56" spans="1:25" ht="13.3" thickBot="1">
      <c r="A56" s="23"/>
      <c r="B56" s="86" t="s">
        <v>41</v>
      </c>
      <c r="C56" s="106"/>
      <c r="D56" s="87" t="s">
        <v>9</v>
      </c>
      <c r="E56" s="88"/>
      <c r="F56" s="88"/>
      <c r="G56" s="88"/>
      <c r="H56" s="88"/>
      <c r="I56" s="89" t="s">
        <v>6</v>
      </c>
      <c r="J56" s="28"/>
      <c r="K56" s="90"/>
      <c r="L56" s="29"/>
      <c r="M56" s="30"/>
      <c r="N56" s="31"/>
      <c r="Q56" s="2"/>
      <c r="R56" s="2"/>
      <c r="S56" s="2"/>
      <c r="T56" s="2"/>
      <c r="U56" s="2"/>
      <c r="V56" s="2"/>
      <c r="W56" s="2"/>
      <c r="X56" s="2"/>
      <c r="Y56" s="2"/>
    </row>
    <row r="57" spans="1:25">
      <c r="A57" s="23"/>
      <c r="B57" s="151" t="s">
        <v>37</v>
      </c>
      <c r="C57" s="152"/>
      <c r="D57" s="91"/>
      <c r="E57" s="91"/>
      <c r="F57" s="91"/>
      <c r="G57" s="91"/>
      <c r="H57" s="91"/>
      <c r="I57" s="92"/>
      <c r="J57" s="90"/>
      <c r="K57" s="90"/>
      <c r="L57" s="29"/>
      <c r="M57" s="30"/>
      <c r="N57" s="31"/>
      <c r="Q57" s="2"/>
      <c r="R57" s="2"/>
      <c r="S57" s="2"/>
      <c r="T57" s="2"/>
      <c r="U57" s="2"/>
      <c r="V57" s="2"/>
      <c r="W57" s="2"/>
      <c r="X57" s="2"/>
      <c r="Y57" s="2"/>
    </row>
    <row r="58" spans="1:25" ht="28.3" customHeight="1" thickBot="1">
      <c r="A58" s="23"/>
      <c r="B58" s="153"/>
      <c r="C58" s="154"/>
      <c r="D58" s="91"/>
      <c r="E58" s="91"/>
      <c r="F58" s="91"/>
      <c r="G58" s="91"/>
      <c r="H58" s="91"/>
      <c r="I58" s="92"/>
      <c r="J58" s="90"/>
      <c r="K58" s="90"/>
      <c r="L58" s="29"/>
      <c r="M58" s="30"/>
      <c r="N58" s="31"/>
      <c r="Q58" s="2"/>
      <c r="R58" s="2"/>
      <c r="S58" s="2"/>
      <c r="T58" s="2"/>
      <c r="U58" s="2"/>
      <c r="V58" s="2"/>
      <c r="W58" s="2"/>
      <c r="X58" s="2"/>
      <c r="Y58" s="2"/>
    </row>
    <row r="59" spans="1:25">
      <c r="A59" s="23"/>
      <c r="B59" s="141" t="s">
        <v>39</v>
      </c>
      <c r="C59" s="142"/>
      <c r="D59" s="128" t="s">
        <v>7</v>
      </c>
      <c r="E59" s="129"/>
      <c r="F59" s="129"/>
      <c r="G59" s="129"/>
      <c r="H59" s="130"/>
      <c r="I59" s="93"/>
      <c r="J59" s="94"/>
      <c r="K59" s="94"/>
      <c r="L59" s="29"/>
      <c r="M59" s="30"/>
      <c r="N59" s="31"/>
      <c r="Q59" s="2"/>
      <c r="R59" s="2"/>
      <c r="S59" s="2"/>
      <c r="T59" s="2"/>
      <c r="U59" s="2"/>
      <c r="V59" s="2"/>
      <c r="W59" s="2"/>
      <c r="X59" s="2"/>
      <c r="Y59" s="2"/>
    </row>
    <row r="60" spans="1:25" ht="28.3" customHeight="1">
      <c r="A60" s="23"/>
      <c r="B60" s="145"/>
      <c r="C60" s="146"/>
      <c r="D60" s="137"/>
      <c r="E60" s="137"/>
      <c r="F60" s="137"/>
      <c r="G60" s="137"/>
      <c r="H60" s="138"/>
      <c r="I60" s="95"/>
      <c r="J60" s="96"/>
      <c r="K60" s="96"/>
      <c r="L60" s="29"/>
      <c r="M60" s="30"/>
      <c r="N60" s="31"/>
      <c r="Q60" s="2"/>
      <c r="R60" s="2"/>
      <c r="S60" s="2"/>
      <c r="T60" s="2"/>
      <c r="U60" s="2"/>
      <c r="V60" s="2"/>
      <c r="W60" s="2"/>
      <c r="X60" s="2"/>
      <c r="Y60" s="2"/>
    </row>
    <row r="61" spans="1:25" ht="28.3" customHeight="1">
      <c r="A61" s="23"/>
      <c r="B61" s="147"/>
      <c r="C61" s="148"/>
      <c r="D61" s="137"/>
      <c r="E61" s="137"/>
      <c r="F61" s="137"/>
      <c r="G61" s="137"/>
      <c r="H61" s="138"/>
      <c r="I61" s="95"/>
      <c r="J61" s="96"/>
      <c r="K61" s="96"/>
      <c r="L61" s="23"/>
      <c r="M61" s="26"/>
      <c r="N61" s="97"/>
      <c r="P61" s="9"/>
      <c r="Q61" s="2"/>
      <c r="R61" s="2"/>
      <c r="S61" s="2"/>
      <c r="T61" s="2"/>
      <c r="U61" s="2"/>
      <c r="V61" s="2"/>
      <c r="W61" s="2"/>
      <c r="X61" s="2"/>
      <c r="Y61" s="2"/>
    </row>
    <row r="62" spans="1:25" ht="28.3" customHeight="1" thickBot="1">
      <c r="A62" s="23"/>
      <c r="B62" s="149"/>
      <c r="C62" s="150"/>
      <c r="D62" s="139"/>
      <c r="E62" s="139"/>
      <c r="F62" s="139"/>
      <c r="G62" s="139"/>
      <c r="H62" s="140"/>
      <c r="I62" s="95"/>
      <c r="J62" s="98"/>
      <c r="K62" s="98"/>
      <c r="L62" s="23"/>
      <c r="M62" s="132"/>
      <c r="N62" s="132"/>
      <c r="P62" s="9"/>
      <c r="Q62" s="2"/>
      <c r="R62" s="2"/>
      <c r="S62" s="2"/>
      <c r="T62" s="2"/>
      <c r="U62" s="2"/>
      <c r="V62" s="2"/>
      <c r="W62" s="2"/>
      <c r="X62" s="2"/>
      <c r="Y62" s="2"/>
    </row>
    <row r="63" spans="1:25" ht="15.9">
      <c r="B63" s="20"/>
      <c r="C63" s="21"/>
      <c r="D63" s="20"/>
      <c r="E63" s="20"/>
      <c r="F63" s="20"/>
      <c r="G63" s="20"/>
      <c r="H63" s="20"/>
      <c r="I63" s="22"/>
      <c r="L63" s="2"/>
      <c r="M63" s="3"/>
      <c r="N63" s="19"/>
      <c r="P63" s="9"/>
      <c r="Q63" s="2"/>
      <c r="R63" s="2"/>
      <c r="S63" s="2"/>
      <c r="T63" s="2"/>
      <c r="U63" s="2"/>
      <c r="V63" s="2"/>
      <c r="W63" s="2"/>
      <c r="X63" s="2"/>
      <c r="Y63" s="2"/>
    </row>
    <row r="64" spans="1:25" ht="15.9">
      <c r="B64" s="20"/>
      <c r="C64" s="21"/>
      <c r="D64" s="20"/>
      <c r="E64" s="20"/>
      <c r="F64" s="20"/>
      <c r="G64" s="20"/>
      <c r="H64" s="20"/>
      <c r="I64" s="22"/>
      <c r="L64" s="2"/>
      <c r="M64" s="3"/>
      <c r="N64" s="19"/>
      <c r="P64" s="9"/>
      <c r="Q64" s="2"/>
      <c r="R64" s="2"/>
      <c r="S64" s="2"/>
      <c r="T64" s="2"/>
      <c r="U64" s="2"/>
      <c r="V64" s="2"/>
      <c r="W64" s="2"/>
      <c r="X64" s="2"/>
      <c r="Y64" s="2"/>
    </row>
  </sheetData>
  <sheetProtection pivotTables="0"/>
  <mergeCells count="33">
    <mergeCell ref="B60:C62"/>
    <mergeCell ref="D60:H62"/>
    <mergeCell ref="M62:N62"/>
    <mergeCell ref="M54:N54"/>
    <mergeCell ref="B55:H55"/>
    <mergeCell ref="B57:C57"/>
    <mergeCell ref="B58:C58"/>
    <mergeCell ref="B59:C59"/>
    <mergeCell ref="D59:H59"/>
    <mergeCell ref="K54:L54"/>
    <mergeCell ref="A46:A47"/>
    <mergeCell ref="C49:C51"/>
    <mergeCell ref="E53:F53"/>
    <mergeCell ref="G53:H53"/>
    <mergeCell ref="E54:F54"/>
    <mergeCell ref="G54:H54"/>
    <mergeCell ref="B48:H48"/>
    <mergeCell ref="B19:H19"/>
    <mergeCell ref="B23:H23"/>
    <mergeCell ref="B28:B29"/>
    <mergeCell ref="C28:C29"/>
    <mergeCell ref="B39:H39"/>
    <mergeCell ref="B42:H42"/>
    <mergeCell ref="B43:B44"/>
    <mergeCell ref="C43:C44"/>
    <mergeCell ref="A32:A33"/>
    <mergeCell ref="B34:H34"/>
    <mergeCell ref="B2:N2"/>
    <mergeCell ref="J5:J6"/>
    <mergeCell ref="B6:C6"/>
    <mergeCell ref="B7:H7"/>
    <mergeCell ref="B11:H11"/>
    <mergeCell ref="B14:H14"/>
  </mergeCells>
  <printOptions horizontalCentered="1" verticalCentered="1"/>
  <pageMargins left="0.75000000000000011" right="0.75000000000000011" top="1" bottom="1" header="0.5" footer="0.5"/>
  <pageSetup paperSize="9" scale="56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B8090-55FA-4AD6-839C-2B012D20F1EE}">
  <sheetPr>
    <pageSetUpPr fitToPage="1"/>
  </sheetPr>
  <dimension ref="A1:Y63"/>
  <sheetViews>
    <sheetView showGridLines="0" tabSelected="1" topLeftCell="A33" zoomScale="90" zoomScaleNormal="90" zoomScalePageLayoutView="125" workbookViewId="0">
      <selection activeCell="B19" sqref="B19:H19"/>
    </sheetView>
  </sheetViews>
  <sheetFormatPr baseColWidth="10" defaultColWidth="11.5" defaultRowHeight="12.45"/>
  <cols>
    <col min="1" max="1" width="3.2109375" style="2" customWidth="1"/>
    <col min="2" max="2" width="11.0703125" style="18" customWidth="1"/>
    <col min="3" max="3" width="55.78515625" style="1" customWidth="1"/>
    <col min="4" max="4" width="71.85546875" style="2" customWidth="1"/>
    <col min="5" max="8" width="3.7109375" style="3" customWidth="1"/>
    <col min="9" max="9" width="2.2109375" style="4" customWidth="1"/>
    <col min="10" max="10" width="8.7109375" style="5" customWidth="1"/>
    <col min="11" max="11" width="2.7109375" style="5" customWidth="1"/>
    <col min="12" max="12" width="10.28515625" style="6" customWidth="1"/>
    <col min="13" max="13" width="8.7109375" style="7" customWidth="1"/>
    <col min="14" max="14" width="2.2109375" style="8" customWidth="1"/>
    <col min="15" max="15" width="10.7109375" style="9" customWidth="1"/>
    <col min="16" max="16" width="8.5" style="10" customWidth="1"/>
    <col min="17" max="25" width="11.5" style="11"/>
    <col min="26" max="16384" width="11.5" style="2"/>
  </cols>
  <sheetData>
    <row r="1" spans="1:25" ht="20.05" customHeight="1" thickBot="1">
      <c r="A1" s="23"/>
      <c r="B1" s="24" t="s">
        <v>46</v>
      </c>
      <c r="C1" s="25"/>
      <c r="D1" s="23"/>
      <c r="E1" s="26"/>
      <c r="F1" s="26"/>
      <c r="G1" s="26"/>
      <c r="H1" s="26"/>
      <c r="I1" s="27"/>
      <c r="J1" s="28"/>
      <c r="K1" s="28"/>
      <c r="L1" s="29"/>
      <c r="M1" s="30"/>
      <c r="N1" s="31"/>
    </row>
    <row r="2" spans="1:25" s="14" customFormat="1" ht="30" customHeight="1" thickBot="1">
      <c r="A2" s="32"/>
      <c r="B2" s="155" t="s">
        <v>102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12"/>
      <c r="P2" s="13"/>
    </row>
    <row r="3" spans="1:25" s="14" customFormat="1" ht="7.3" customHeight="1">
      <c r="A3" s="32"/>
      <c r="B3" s="33"/>
      <c r="C3" s="34"/>
      <c r="D3" s="32"/>
      <c r="E3" s="35"/>
      <c r="F3" s="36"/>
      <c r="G3" s="37"/>
      <c r="H3" s="37"/>
      <c r="I3" s="38"/>
      <c r="J3" s="39"/>
      <c r="K3" s="39"/>
      <c r="L3" s="40"/>
      <c r="M3" s="37"/>
      <c r="N3" s="41"/>
      <c r="O3" s="12"/>
      <c r="P3" s="13"/>
    </row>
    <row r="4" spans="1:25" s="15" customFormat="1" ht="18" customHeight="1">
      <c r="A4" s="42"/>
      <c r="B4" s="43"/>
      <c r="C4" s="44"/>
      <c r="D4" s="42"/>
      <c r="E4" s="45"/>
      <c r="F4" s="46"/>
      <c r="G4" s="124"/>
      <c r="H4" s="124"/>
      <c r="I4" s="47"/>
      <c r="J4" s="48"/>
      <c r="K4" s="48"/>
      <c r="L4" s="49" t="s">
        <v>28</v>
      </c>
      <c r="M4" s="42"/>
      <c r="N4" s="50"/>
      <c r="O4" s="16"/>
      <c r="P4" s="17"/>
    </row>
    <row r="5" spans="1:25" ht="20.05" customHeight="1">
      <c r="A5" s="23"/>
      <c r="B5" s="23"/>
      <c r="C5" s="127"/>
      <c r="D5" s="51"/>
      <c r="E5" s="52"/>
      <c r="F5" s="52"/>
      <c r="G5" s="52"/>
      <c r="H5" s="52"/>
      <c r="I5" s="53"/>
      <c r="J5" s="174" t="s">
        <v>31</v>
      </c>
      <c r="K5" s="28"/>
      <c r="L5" s="54" t="s">
        <v>29</v>
      </c>
      <c r="M5" s="55"/>
      <c r="N5" s="50"/>
      <c r="Q5" s="2"/>
      <c r="R5" s="2"/>
      <c r="S5" s="2"/>
      <c r="T5" s="2"/>
      <c r="U5" s="2"/>
      <c r="V5" s="2"/>
      <c r="W5" s="2"/>
      <c r="X5" s="2"/>
      <c r="Y5" s="2"/>
    </row>
    <row r="6" spans="1:25" ht="20.05" customHeight="1" thickBot="1">
      <c r="A6" s="23"/>
      <c r="B6" s="163" t="s">
        <v>0</v>
      </c>
      <c r="C6" s="163"/>
      <c r="D6" s="56" t="s">
        <v>40</v>
      </c>
      <c r="E6" s="57">
        <v>0</v>
      </c>
      <c r="F6" s="58">
        <v>0.33333333333333331</v>
      </c>
      <c r="G6" s="58">
        <v>0.66666666666666663</v>
      </c>
      <c r="H6" s="59" t="s">
        <v>10</v>
      </c>
      <c r="I6" s="60"/>
      <c r="J6" s="174"/>
      <c r="K6" s="28"/>
      <c r="L6" s="61" t="s">
        <v>30</v>
      </c>
      <c r="M6" s="62" t="s">
        <v>36</v>
      </c>
      <c r="N6" s="50"/>
      <c r="Q6" s="2"/>
      <c r="R6" s="2"/>
      <c r="S6" s="2"/>
      <c r="T6" s="2"/>
      <c r="U6" s="2"/>
      <c r="V6" s="2"/>
      <c r="W6" s="2"/>
      <c r="X6" s="2"/>
      <c r="Y6" s="2"/>
    </row>
    <row r="7" spans="1:25">
      <c r="A7" s="23"/>
      <c r="B7" s="164" t="s">
        <v>53</v>
      </c>
      <c r="C7" s="165"/>
      <c r="D7" s="165"/>
      <c r="E7" s="165"/>
      <c r="F7" s="165"/>
      <c r="G7" s="165"/>
      <c r="H7" s="166"/>
      <c r="I7" s="68"/>
      <c r="J7" s="63">
        <f>SUM(J8:J10)</f>
        <v>2</v>
      </c>
      <c r="K7" s="64"/>
      <c r="L7" s="65">
        <v>0.1</v>
      </c>
      <c r="M7" s="119">
        <f>(20*L7)</f>
        <v>2</v>
      </c>
      <c r="N7" s="120">
        <f>SUM(L8:L10)</f>
        <v>2</v>
      </c>
      <c r="Q7" s="2"/>
      <c r="R7" s="2"/>
      <c r="S7" s="2"/>
      <c r="T7" s="2"/>
      <c r="U7" s="2"/>
      <c r="V7" s="2"/>
      <c r="W7" s="2"/>
      <c r="X7" s="2"/>
      <c r="Y7" s="2"/>
    </row>
    <row r="8" spans="1:25" ht="37.299999999999997">
      <c r="A8" s="23"/>
      <c r="B8" s="66" t="s">
        <v>54</v>
      </c>
      <c r="C8" s="100" t="s">
        <v>55</v>
      </c>
      <c r="D8" s="67"/>
      <c r="E8" s="104"/>
      <c r="F8" s="104"/>
      <c r="G8" s="104"/>
      <c r="H8" s="105" t="s">
        <v>52</v>
      </c>
      <c r="I8" s="68" t="str">
        <f t="shared" ref="I8:I22" si="0">(IF(_xlfn.XOR(M8&lt;&gt;1,L8&lt;&gt;0),"","◄"))</f>
        <v/>
      </c>
      <c r="J8" s="69">
        <f>(IF(F8&lt;&gt;"",1/3,0)+IF(G8&lt;&gt;"",2/3,0)+IF(H8&lt;&gt;"",1,0))*L8*L$7*20/N$7</f>
        <v>1</v>
      </c>
      <c r="K8" s="64"/>
      <c r="L8" s="61">
        <v>1</v>
      </c>
      <c r="M8" s="70">
        <f>COUNTA(E8:H8)</f>
        <v>1</v>
      </c>
      <c r="N8" s="31"/>
      <c r="O8" s="9">
        <f>IF(E8&lt;&gt;"",1,0)+IF(F8&lt;&gt;"",1,0)+IF(G8&lt;&gt;"",1,0)+IF(H8&lt;&gt;"",1,0)</f>
        <v>1</v>
      </c>
      <c r="Q8" s="2"/>
      <c r="R8" s="2"/>
      <c r="S8" s="2"/>
      <c r="T8" s="2"/>
      <c r="U8" s="2"/>
      <c r="V8" s="2"/>
      <c r="W8" s="2"/>
      <c r="X8" s="2"/>
      <c r="Y8" s="2"/>
    </row>
    <row r="9" spans="1:25" ht="24.9">
      <c r="A9" s="23"/>
      <c r="B9" s="66" t="s">
        <v>56</v>
      </c>
      <c r="C9" s="100" t="s">
        <v>57</v>
      </c>
      <c r="D9" s="67"/>
      <c r="E9" s="104"/>
      <c r="F9" s="104"/>
      <c r="G9" s="104"/>
      <c r="H9" s="105"/>
      <c r="I9" s="68" t="str">
        <f t="shared" si="0"/>
        <v/>
      </c>
      <c r="J9" s="69">
        <f t="shared" ref="J9:J10" si="1">(IF(F9&lt;&gt;"",1/3,0)+IF(G9&lt;&gt;"",2/3,0)+IF(H9&lt;&gt;"",1,0))*L9*L$7*20/N$7</f>
        <v>0</v>
      </c>
      <c r="K9" s="64"/>
      <c r="L9" s="61">
        <v>0</v>
      </c>
      <c r="M9" s="70">
        <f t="shared" ref="M9:M10" si="2">COUNTA(E9:H9)</f>
        <v>0</v>
      </c>
      <c r="N9" s="31"/>
      <c r="O9" s="9">
        <f>IF(E9&lt;&gt;"",1,0)+IF(F9&lt;&gt;"",1,0)+IF(G9&lt;&gt;"",1,0)+IF(H9&lt;&gt;"",1,0)</f>
        <v>0</v>
      </c>
      <c r="Q9" s="2"/>
      <c r="R9" s="2"/>
      <c r="S9" s="2"/>
      <c r="T9" s="2"/>
      <c r="U9" s="2"/>
      <c r="V9" s="2"/>
      <c r="W9" s="2"/>
      <c r="X9" s="2"/>
      <c r="Y9" s="2"/>
    </row>
    <row r="10" spans="1:25" ht="37.75" thickBot="1">
      <c r="A10" s="23"/>
      <c r="B10" s="66" t="s">
        <v>58</v>
      </c>
      <c r="C10" s="100" t="s">
        <v>59</v>
      </c>
      <c r="D10" s="71"/>
      <c r="E10" s="104"/>
      <c r="F10" s="104"/>
      <c r="G10" s="104"/>
      <c r="H10" s="105" t="s">
        <v>52</v>
      </c>
      <c r="I10" s="68" t="str">
        <f t="shared" si="0"/>
        <v/>
      </c>
      <c r="J10" s="69">
        <f t="shared" si="1"/>
        <v>1</v>
      </c>
      <c r="K10" s="64"/>
      <c r="L10" s="61">
        <v>1</v>
      </c>
      <c r="M10" s="70">
        <f t="shared" si="2"/>
        <v>1</v>
      </c>
      <c r="N10" s="31"/>
      <c r="O10" s="9">
        <f>IF(E10&lt;&gt;"",1,0)+IF(F10&lt;&gt;"",1,0)+IF(G10&lt;&gt;"",1,0)+IF(H10&lt;&gt;"",1,0)</f>
        <v>1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>
      <c r="A11" s="23"/>
      <c r="B11" s="164" t="s">
        <v>13</v>
      </c>
      <c r="C11" s="165"/>
      <c r="D11" s="165"/>
      <c r="E11" s="165"/>
      <c r="F11" s="165"/>
      <c r="G11" s="165"/>
      <c r="H11" s="166"/>
      <c r="I11" s="68"/>
      <c r="J11" s="63">
        <f>SUM(J12:J13)</f>
        <v>2</v>
      </c>
      <c r="K11" s="64"/>
      <c r="L11" s="65">
        <v>0.1</v>
      </c>
      <c r="M11" s="119">
        <f>(20*L11)</f>
        <v>2</v>
      </c>
      <c r="N11" s="120">
        <f>SUM(L12:L13)</f>
        <v>3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24.9">
      <c r="A12" s="23"/>
      <c r="B12" s="66" t="s">
        <v>1</v>
      </c>
      <c r="C12" s="100" t="s">
        <v>12</v>
      </c>
      <c r="D12" s="67" t="s">
        <v>43</v>
      </c>
      <c r="E12" s="104"/>
      <c r="F12" s="104"/>
      <c r="G12" s="104"/>
      <c r="H12" s="105" t="s">
        <v>52</v>
      </c>
      <c r="I12" s="68" t="str">
        <f t="shared" si="0"/>
        <v/>
      </c>
      <c r="J12" s="69">
        <f>(IF(F12&lt;&gt;"",1/3,0)+IF(G12&lt;&gt;"",2/3,0)+IF(H12&lt;&gt;"",1,0))*L12*L$11*20/N$11</f>
        <v>1.3333333333333333</v>
      </c>
      <c r="K12" s="64"/>
      <c r="L12" s="61">
        <v>2</v>
      </c>
      <c r="M12" s="70">
        <f>COUNTA(E12:H12)</f>
        <v>1</v>
      </c>
      <c r="N12" s="31"/>
      <c r="O12" s="9">
        <f>IF(E12&lt;&gt;"",1,0)+IF(F12&lt;&gt;"",1,0)+IF(G12&lt;&gt;"",1,0)+IF(H12&lt;&gt;"",1,0)</f>
        <v>1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25.3" thickBot="1">
      <c r="A13" s="23"/>
      <c r="B13" s="66" t="s">
        <v>26</v>
      </c>
      <c r="C13" s="100" t="s">
        <v>27</v>
      </c>
      <c r="D13" s="71" t="s">
        <v>38</v>
      </c>
      <c r="E13" s="104"/>
      <c r="F13" s="104"/>
      <c r="G13" s="104"/>
      <c r="H13" s="105" t="s">
        <v>52</v>
      </c>
      <c r="I13" s="68" t="str">
        <f t="shared" si="0"/>
        <v/>
      </c>
      <c r="J13" s="69">
        <f>(IF(F13&lt;&gt;"",1/3,0)+IF(G13&lt;&gt;"",2/3,0)+IF(H13&lt;&gt;"",1,0))*L13*L$11*20/N$11</f>
        <v>0.66666666666666663</v>
      </c>
      <c r="K13" s="64"/>
      <c r="L13" s="61">
        <v>1</v>
      </c>
      <c r="M13" s="70">
        <f>COUNTA(E13:H13)</f>
        <v>1</v>
      </c>
      <c r="N13" s="31"/>
      <c r="O13" s="9">
        <f>IF(E13&lt;&gt;"",1,0)+IF(F13&lt;&gt;"",1,0)+IF(G13&lt;&gt;"",1,0)+IF(H13&lt;&gt;"",1,0)</f>
        <v>1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>
      <c r="A14" s="23"/>
      <c r="B14" s="164" t="s">
        <v>60</v>
      </c>
      <c r="C14" s="165"/>
      <c r="D14" s="165"/>
      <c r="E14" s="165"/>
      <c r="F14" s="165"/>
      <c r="G14" s="165"/>
      <c r="H14" s="166"/>
      <c r="I14" s="68"/>
      <c r="J14" s="63">
        <f>SUM(J15:J18)</f>
        <v>0.88888888888888884</v>
      </c>
      <c r="K14" s="64"/>
      <c r="L14" s="65">
        <v>0.05</v>
      </c>
      <c r="M14" s="119">
        <f>(20*L14)</f>
        <v>1</v>
      </c>
      <c r="N14" s="121">
        <f>SUM(L15:L18)</f>
        <v>3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24.9">
      <c r="A15" s="23"/>
      <c r="B15" s="66" t="s">
        <v>61</v>
      </c>
      <c r="C15" s="100" t="s">
        <v>62</v>
      </c>
      <c r="D15" s="67"/>
      <c r="E15" s="104"/>
      <c r="F15" s="104"/>
      <c r="G15" s="104"/>
      <c r="H15" s="105" t="s">
        <v>52</v>
      </c>
      <c r="I15" s="68" t="str">
        <f t="shared" si="0"/>
        <v/>
      </c>
      <c r="J15" s="69">
        <f>(IF(F15&lt;&gt;"",1/3,0)+IF(G15&lt;&gt;"",2/3,0)+IF(H15&lt;&gt;"",1,0))*L15*L$14*20/N$14</f>
        <v>0.33333333333333331</v>
      </c>
      <c r="K15" s="64"/>
      <c r="L15" s="61">
        <v>1</v>
      </c>
      <c r="M15" s="70">
        <f>COUNTA(E15:H15)</f>
        <v>1</v>
      </c>
      <c r="N15" s="31"/>
      <c r="O15" s="9">
        <f>IF(E15&lt;&gt;"",1,0)+IF(F15&lt;&gt;"",1,0)+IF(G15&lt;&gt;"",1,0)+IF(H15&lt;&gt;"",1,0)</f>
        <v>1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>
      <c r="A16" s="23"/>
      <c r="B16" s="66" t="s">
        <v>63</v>
      </c>
      <c r="C16" s="100" t="s">
        <v>64</v>
      </c>
      <c r="D16" s="67"/>
      <c r="E16" s="104"/>
      <c r="F16" s="104"/>
      <c r="G16" s="104"/>
      <c r="H16" s="105" t="s">
        <v>140</v>
      </c>
      <c r="I16" s="68" t="str">
        <f t="shared" si="0"/>
        <v/>
      </c>
      <c r="J16" s="69">
        <f t="shared" ref="J16:J18" si="3">(IF(F16&lt;&gt;"",1/3,0)+IF(G16&lt;&gt;"",2/3,0)+IF(H16&lt;&gt;"",1,0))*L16*L$14*20/N$14</f>
        <v>0.33333333333333331</v>
      </c>
      <c r="K16" s="64"/>
      <c r="L16" s="61">
        <v>1</v>
      </c>
      <c r="M16" s="70">
        <f t="shared" ref="M16:M18" si="4">COUNTA(E16:H16)</f>
        <v>1</v>
      </c>
      <c r="N16" s="31"/>
      <c r="O16" s="9">
        <f t="shared" ref="O16:O17" si="5">IF(E16&lt;&gt;"",1,0)+IF(F16&lt;&gt;"",1,0)+IF(G16&lt;&gt;"",1,0)+IF(H16&lt;&gt;"",1,0)</f>
        <v>1</v>
      </c>
      <c r="Q16" s="2"/>
      <c r="R16" s="2"/>
      <c r="S16" s="2"/>
      <c r="T16" s="2"/>
      <c r="U16" s="2"/>
      <c r="V16" s="2"/>
      <c r="W16" s="2"/>
      <c r="X16" s="2"/>
      <c r="Y16" s="2"/>
    </row>
    <row r="17" spans="1:25" ht="24.9">
      <c r="A17" s="23"/>
      <c r="B17" s="66" t="s">
        <v>65</v>
      </c>
      <c r="C17" s="100" t="s">
        <v>66</v>
      </c>
      <c r="D17" s="67"/>
      <c r="E17" s="104"/>
      <c r="F17" s="104"/>
      <c r="G17" s="104"/>
      <c r="H17" s="105"/>
      <c r="I17" s="68" t="str">
        <f t="shared" si="0"/>
        <v/>
      </c>
      <c r="J17" s="69">
        <f t="shared" si="3"/>
        <v>0</v>
      </c>
      <c r="K17" s="64"/>
      <c r="L17" s="61">
        <v>0</v>
      </c>
      <c r="M17" s="70">
        <f t="shared" si="4"/>
        <v>0</v>
      </c>
      <c r="N17" s="31"/>
      <c r="O17" s="9">
        <f t="shared" si="5"/>
        <v>0</v>
      </c>
      <c r="Q17" s="2"/>
      <c r="R17" s="2"/>
      <c r="S17" s="2"/>
      <c r="T17" s="2"/>
      <c r="U17" s="2"/>
      <c r="V17" s="2"/>
      <c r="W17" s="2"/>
      <c r="X17" s="2"/>
      <c r="Y17" s="2"/>
    </row>
    <row r="18" spans="1:25" ht="12.9" thickBot="1">
      <c r="A18" s="23"/>
      <c r="B18" s="66" t="s">
        <v>67</v>
      </c>
      <c r="C18" s="100" t="s">
        <v>68</v>
      </c>
      <c r="D18" s="71"/>
      <c r="E18" s="104"/>
      <c r="F18" s="104"/>
      <c r="G18" s="104" t="s">
        <v>140</v>
      </c>
      <c r="H18" s="105"/>
      <c r="I18" s="68" t="str">
        <f t="shared" si="0"/>
        <v/>
      </c>
      <c r="J18" s="69">
        <f t="shared" si="3"/>
        <v>0.22222222222222221</v>
      </c>
      <c r="K18" s="64"/>
      <c r="L18" s="61">
        <v>1</v>
      </c>
      <c r="M18" s="70">
        <f t="shared" si="4"/>
        <v>1</v>
      </c>
      <c r="N18" s="31"/>
      <c r="O18" s="9">
        <f>IF(E18&lt;&gt;"",1,0)+IF(F18&lt;&gt;"",1,0)+IF(G18&lt;&gt;"",1,0)+IF(H18&lt;&gt;"",1,0)</f>
        <v>1</v>
      </c>
      <c r="Q18" s="2"/>
      <c r="R18" s="2"/>
      <c r="S18" s="2"/>
      <c r="T18" s="2"/>
      <c r="U18" s="2"/>
      <c r="V18" s="2"/>
      <c r="W18" s="2"/>
      <c r="X18" s="2"/>
      <c r="Y18" s="2"/>
    </row>
    <row r="19" spans="1:25">
      <c r="A19" s="23"/>
      <c r="B19" s="160" t="s">
        <v>14</v>
      </c>
      <c r="C19" s="161"/>
      <c r="D19" s="161"/>
      <c r="E19" s="161"/>
      <c r="F19" s="161"/>
      <c r="G19" s="161"/>
      <c r="H19" s="162"/>
      <c r="I19" s="68" t="str">
        <f t="shared" si="0"/>
        <v/>
      </c>
      <c r="J19" s="63">
        <f>SUM(J20:J20)</f>
        <v>1</v>
      </c>
      <c r="K19" s="64"/>
      <c r="L19" s="65">
        <v>0.05</v>
      </c>
      <c r="M19" s="119">
        <f>(20*L19)</f>
        <v>1</v>
      </c>
      <c r="N19" s="121">
        <f>SUM(L20:L22)</f>
        <v>1</v>
      </c>
      <c r="Q19" s="2"/>
      <c r="R19" s="2"/>
      <c r="S19" s="2"/>
      <c r="T19" s="2"/>
      <c r="U19" s="2"/>
      <c r="V19" s="2"/>
      <c r="W19" s="2"/>
      <c r="X19" s="2"/>
      <c r="Y19" s="2"/>
    </row>
    <row r="20" spans="1:25" ht="24.9">
      <c r="A20" s="23"/>
      <c r="B20" s="66" t="s">
        <v>15</v>
      </c>
      <c r="C20" s="72" t="s">
        <v>2</v>
      </c>
      <c r="D20" s="73" t="s">
        <v>34</v>
      </c>
      <c r="E20" s="104"/>
      <c r="F20" s="104"/>
      <c r="G20" s="104"/>
      <c r="H20" s="105" t="s">
        <v>52</v>
      </c>
      <c r="I20" s="68" t="str">
        <f t="shared" si="0"/>
        <v/>
      </c>
      <c r="J20" s="69">
        <f>(IF(F20&lt;&gt;"",1/3,0)+IF(G20&lt;&gt;"",2/3,0)+IF(H20&lt;&gt;"",1,0))*L20*L$19*20/N$19</f>
        <v>1</v>
      </c>
      <c r="K20" s="64"/>
      <c r="L20" s="61">
        <v>1</v>
      </c>
      <c r="M20" s="70">
        <f>COUNTA(E20:H20)</f>
        <v>1</v>
      </c>
      <c r="N20" s="31"/>
      <c r="O20" s="9">
        <f t="shared" ref="O20:O50" si="6">IF(E20&lt;&gt;"",1,0)+IF(F20&lt;&gt;"",1,0)+IF(G20&lt;&gt;"",1,0)+IF(H20&lt;&gt;"",1,0)</f>
        <v>1</v>
      </c>
      <c r="Q20" s="2"/>
      <c r="R20" s="2"/>
      <c r="S20" s="2"/>
      <c r="T20" s="2"/>
      <c r="U20" s="2"/>
      <c r="V20" s="2"/>
      <c r="W20" s="2"/>
      <c r="X20" s="2"/>
      <c r="Y20" s="2"/>
    </row>
    <row r="21" spans="1:25" ht="24.9">
      <c r="A21" s="23"/>
      <c r="B21" s="112" t="s">
        <v>69</v>
      </c>
      <c r="C21" s="113" t="s">
        <v>70</v>
      </c>
      <c r="D21" s="114"/>
      <c r="E21" s="104"/>
      <c r="F21" s="104"/>
      <c r="G21" s="104"/>
      <c r="H21" s="105"/>
      <c r="I21" s="68" t="str">
        <f t="shared" si="0"/>
        <v/>
      </c>
      <c r="J21" s="69">
        <f t="shared" ref="J21:J22" si="7">(IF(F21&lt;&gt;"",1/3,0)+IF(G21&lt;&gt;"",2/3,0)+IF(H21&lt;&gt;"",1,0))*L21*L$19*20/N$19</f>
        <v>0</v>
      </c>
      <c r="K21" s="64"/>
      <c r="L21" s="61">
        <v>0</v>
      </c>
      <c r="M21" s="70">
        <f t="shared" ref="M21:M22" si="8">COUNTA(E21:H21)</f>
        <v>0</v>
      </c>
      <c r="N21" s="31"/>
      <c r="O21" s="9">
        <f t="shared" si="6"/>
        <v>0</v>
      </c>
      <c r="Q21" s="2"/>
      <c r="R21" s="2"/>
      <c r="S21" s="2"/>
      <c r="T21" s="2"/>
      <c r="U21" s="2"/>
      <c r="V21" s="2"/>
      <c r="W21" s="2"/>
      <c r="X21" s="2"/>
      <c r="Y21" s="2"/>
    </row>
    <row r="22" spans="1:25" ht="25.3" thickBot="1">
      <c r="A22" s="23"/>
      <c r="B22" s="112" t="s">
        <v>71</v>
      </c>
      <c r="C22" s="113" t="s">
        <v>72</v>
      </c>
      <c r="D22" s="114"/>
      <c r="E22" s="104"/>
      <c r="F22" s="104"/>
      <c r="G22" s="104"/>
      <c r="H22" s="105"/>
      <c r="I22" s="68" t="str">
        <f t="shared" si="0"/>
        <v/>
      </c>
      <c r="J22" s="69">
        <f t="shared" si="7"/>
        <v>0</v>
      </c>
      <c r="K22" s="64"/>
      <c r="L22" s="61">
        <v>0</v>
      </c>
      <c r="M22" s="70">
        <f t="shared" si="8"/>
        <v>0</v>
      </c>
      <c r="N22" s="31"/>
      <c r="O22" s="9">
        <f t="shared" si="6"/>
        <v>0</v>
      </c>
      <c r="Q22" s="2"/>
      <c r="R22" s="2"/>
      <c r="S22" s="2"/>
      <c r="T22" s="2"/>
      <c r="U22" s="2"/>
      <c r="V22" s="2"/>
      <c r="W22" s="2"/>
      <c r="X22" s="2"/>
      <c r="Y22" s="2"/>
    </row>
    <row r="23" spans="1:25">
      <c r="A23" s="23"/>
      <c r="B23" s="167" t="s">
        <v>16</v>
      </c>
      <c r="C23" s="168"/>
      <c r="D23" s="168"/>
      <c r="E23" s="168"/>
      <c r="F23" s="168"/>
      <c r="G23" s="168"/>
      <c r="H23" s="169"/>
      <c r="I23" s="68"/>
      <c r="J23" s="63">
        <f>SUM(J24:J33)</f>
        <v>5</v>
      </c>
      <c r="K23" s="64"/>
      <c r="L23" s="65">
        <v>0.25</v>
      </c>
      <c r="M23" s="119">
        <f>(20*L23)</f>
        <v>5</v>
      </c>
      <c r="N23" s="120">
        <f>SUM(L24:L33)</f>
        <v>5</v>
      </c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3"/>
      <c r="B24" s="126" t="s">
        <v>73</v>
      </c>
      <c r="C24" s="125" t="s">
        <v>74</v>
      </c>
      <c r="D24" s="71"/>
      <c r="E24" s="104"/>
      <c r="F24" s="104"/>
      <c r="G24" s="104"/>
      <c r="H24" s="105" t="s">
        <v>52</v>
      </c>
      <c r="I24" s="68" t="str">
        <f>(IF(_xlfn.XOR(M24&lt;&gt;1,L24&lt;&gt;0),"","◄"))</f>
        <v/>
      </c>
      <c r="J24" s="69">
        <f>(IF(F24&lt;&gt;"",1/3,0)+IF(G24&lt;&gt;"",2/3,0)+IF(H24&lt;&gt;"",1,0))*L24*L$23*20/N$23</f>
        <v>1</v>
      </c>
      <c r="K24" s="64"/>
      <c r="L24" s="61">
        <v>1</v>
      </c>
      <c r="M24" s="70">
        <f>COUNTA(E24:H24)</f>
        <v>1</v>
      </c>
      <c r="N24" s="31"/>
      <c r="O24" s="9">
        <f t="shared" si="6"/>
        <v>1</v>
      </c>
      <c r="Q24" s="2"/>
      <c r="R24" s="2"/>
      <c r="S24" s="2"/>
      <c r="T24" s="2"/>
      <c r="U24" s="2"/>
      <c r="V24" s="2"/>
      <c r="W24" s="2"/>
      <c r="X24" s="2"/>
      <c r="Y24" s="2"/>
    </row>
    <row r="25" spans="1:25" ht="24.9">
      <c r="A25" s="23"/>
      <c r="B25" s="126" t="s">
        <v>19</v>
      </c>
      <c r="C25" s="125" t="s">
        <v>17</v>
      </c>
      <c r="D25" s="71" t="s">
        <v>32</v>
      </c>
      <c r="E25" s="104"/>
      <c r="F25" s="104"/>
      <c r="G25" s="104"/>
      <c r="H25" s="105" t="s">
        <v>140</v>
      </c>
      <c r="I25" s="68" t="str">
        <f t="shared" ref="I25:I50" si="9">(IF(_xlfn.XOR(M25&lt;&gt;1,L25&lt;&gt;0),"","◄"))</f>
        <v/>
      </c>
      <c r="J25" s="69">
        <f t="shared" ref="J25:J33" si="10">(IF(F25&lt;&gt;"",1/3,0)+IF(G25&lt;&gt;"",2/3,0)+IF(H25&lt;&gt;"",1,0))*L25*L$23*20/N$23</f>
        <v>1</v>
      </c>
      <c r="K25" s="64"/>
      <c r="L25" s="61">
        <v>1</v>
      </c>
      <c r="M25" s="70">
        <f t="shared" ref="M25:M33" si="11">COUNTA(E25:H25)</f>
        <v>1</v>
      </c>
      <c r="N25" s="31"/>
      <c r="O25" s="9">
        <f t="shared" si="6"/>
        <v>1</v>
      </c>
      <c r="Q25" s="2"/>
      <c r="R25" s="2"/>
      <c r="S25" s="2"/>
      <c r="T25" s="2"/>
      <c r="U25" s="2"/>
      <c r="V25" s="2"/>
      <c r="W25" s="2"/>
      <c r="X25" s="2"/>
      <c r="Y25" s="2"/>
    </row>
    <row r="26" spans="1:25" ht="24.9">
      <c r="A26" s="23"/>
      <c r="B26" s="126" t="s">
        <v>75</v>
      </c>
      <c r="C26" s="125" t="s">
        <v>76</v>
      </c>
      <c r="D26" s="71"/>
      <c r="E26" s="104"/>
      <c r="F26" s="104"/>
      <c r="G26" s="104"/>
      <c r="H26" s="105" t="s">
        <v>140</v>
      </c>
      <c r="I26" s="68" t="str">
        <f t="shared" si="9"/>
        <v/>
      </c>
      <c r="J26" s="69">
        <f t="shared" si="10"/>
        <v>1</v>
      </c>
      <c r="K26" s="64"/>
      <c r="L26" s="61">
        <v>1</v>
      </c>
      <c r="M26" s="70">
        <f t="shared" si="11"/>
        <v>1</v>
      </c>
      <c r="N26" s="31"/>
      <c r="O26" s="9">
        <f t="shared" si="6"/>
        <v>1</v>
      </c>
      <c r="Q26" s="2"/>
      <c r="R26" s="2"/>
      <c r="S26" s="2"/>
      <c r="T26" s="2"/>
      <c r="U26" s="2"/>
      <c r="V26" s="2"/>
      <c r="W26" s="2"/>
      <c r="X26" s="2"/>
      <c r="Y26" s="2"/>
    </row>
    <row r="27" spans="1:25" ht="24.9">
      <c r="A27" s="23"/>
      <c r="B27" s="126" t="s">
        <v>18</v>
      </c>
      <c r="C27" s="125" t="s">
        <v>20</v>
      </c>
      <c r="D27" s="71" t="s">
        <v>42</v>
      </c>
      <c r="E27" s="104"/>
      <c r="F27" s="104"/>
      <c r="G27" s="104"/>
      <c r="H27" s="105"/>
      <c r="I27" s="68" t="str">
        <f t="shared" si="9"/>
        <v/>
      </c>
      <c r="J27" s="69">
        <f t="shared" si="10"/>
        <v>0</v>
      </c>
      <c r="K27" s="64"/>
      <c r="L27" s="61">
        <v>0</v>
      </c>
      <c r="M27" s="70">
        <f t="shared" si="11"/>
        <v>0</v>
      </c>
      <c r="N27" s="31"/>
      <c r="O27" s="9">
        <f t="shared" si="6"/>
        <v>0</v>
      </c>
      <c r="P27" s="122"/>
      <c r="Q27" s="2"/>
      <c r="R27" s="2"/>
      <c r="S27" s="2"/>
      <c r="T27" s="2"/>
      <c r="U27" s="2"/>
      <c r="V27" s="2"/>
      <c r="W27" s="2"/>
      <c r="X27" s="2"/>
      <c r="Y27" s="2"/>
    </row>
    <row r="28" spans="1:25">
      <c r="A28" s="23"/>
      <c r="B28" s="172" t="s">
        <v>21</v>
      </c>
      <c r="C28" s="170" t="s">
        <v>22</v>
      </c>
      <c r="D28" s="71" t="s">
        <v>44</v>
      </c>
      <c r="E28" s="104"/>
      <c r="F28" s="104"/>
      <c r="G28" s="104"/>
      <c r="H28" s="105" t="s">
        <v>52</v>
      </c>
      <c r="I28" s="68" t="str">
        <f t="shared" si="9"/>
        <v/>
      </c>
      <c r="J28" s="69">
        <f t="shared" si="10"/>
        <v>1</v>
      </c>
      <c r="K28" s="64"/>
      <c r="L28" s="61">
        <v>1</v>
      </c>
      <c r="M28" s="70">
        <f t="shared" si="11"/>
        <v>1</v>
      </c>
      <c r="N28" s="31"/>
      <c r="O28" s="9">
        <f t="shared" si="6"/>
        <v>1</v>
      </c>
      <c r="P28" s="122"/>
      <c r="Q28" s="2"/>
      <c r="R28" s="2"/>
      <c r="S28" s="2"/>
      <c r="T28" s="2"/>
      <c r="U28" s="2"/>
      <c r="V28" s="2"/>
      <c r="W28" s="2"/>
      <c r="X28" s="2"/>
      <c r="Y28" s="2"/>
    </row>
    <row r="29" spans="1:25" ht="25.3" thickBot="1">
      <c r="A29" s="23"/>
      <c r="B29" s="173"/>
      <c r="C29" s="171"/>
      <c r="D29" s="71" t="s">
        <v>35</v>
      </c>
      <c r="E29" s="104"/>
      <c r="F29" s="104"/>
      <c r="G29" s="104"/>
      <c r="H29" s="105" t="s">
        <v>52</v>
      </c>
      <c r="I29" s="68" t="str">
        <f t="shared" si="9"/>
        <v/>
      </c>
      <c r="J29" s="69">
        <f t="shared" si="10"/>
        <v>1</v>
      </c>
      <c r="K29" s="64"/>
      <c r="L29" s="61">
        <v>1</v>
      </c>
      <c r="M29" s="70">
        <f t="shared" si="11"/>
        <v>1</v>
      </c>
      <c r="N29" s="31"/>
      <c r="O29" s="9">
        <f t="shared" si="6"/>
        <v>1</v>
      </c>
      <c r="P29" s="122"/>
      <c r="Q29" s="2"/>
      <c r="R29" s="2"/>
      <c r="S29" s="2"/>
      <c r="T29" s="2"/>
      <c r="U29" s="2"/>
      <c r="V29" s="2"/>
      <c r="W29" s="2"/>
      <c r="X29" s="2"/>
      <c r="Y29" s="2"/>
    </row>
    <row r="30" spans="1:25" ht="24.9">
      <c r="A30" s="23"/>
      <c r="B30" s="126" t="s">
        <v>77</v>
      </c>
      <c r="C30" s="125" t="s">
        <v>78</v>
      </c>
      <c r="D30" s="117"/>
      <c r="E30" s="104"/>
      <c r="F30" s="104"/>
      <c r="G30" s="104"/>
      <c r="H30" s="105"/>
      <c r="I30" s="68" t="str">
        <f t="shared" si="9"/>
        <v/>
      </c>
      <c r="J30" s="69">
        <f t="shared" si="10"/>
        <v>0</v>
      </c>
      <c r="K30" s="64"/>
      <c r="L30" s="61">
        <v>0</v>
      </c>
      <c r="M30" s="70">
        <f>COUNTA(E30:H30)</f>
        <v>0</v>
      </c>
      <c r="N30" s="31"/>
      <c r="O30" s="9">
        <f t="shared" si="6"/>
        <v>0</v>
      </c>
      <c r="P30" s="122"/>
      <c r="Q30" s="2"/>
      <c r="R30" s="2"/>
      <c r="S30" s="2"/>
      <c r="T30" s="2"/>
      <c r="U30" s="2"/>
      <c r="V30" s="2"/>
      <c r="W30" s="2"/>
      <c r="X30" s="2"/>
      <c r="Y30" s="2"/>
    </row>
    <row r="31" spans="1:25" ht="24.9">
      <c r="A31" s="23"/>
      <c r="B31" s="126" t="s">
        <v>79</v>
      </c>
      <c r="C31" s="125" t="s">
        <v>80</v>
      </c>
      <c r="D31" s="117"/>
      <c r="E31" s="104"/>
      <c r="F31" s="104"/>
      <c r="G31" s="104"/>
      <c r="H31" s="105"/>
      <c r="I31" s="68" t="str">
        <f t="shared" si="9"/>
        <v/>
      </c>
      <c r="J31" s="69">
        <f t="shared" si="10"/>
        <v>0</v>
      </c>
      <c r="K31" s="64"/>
      <c r="L31" s="61">
        <v>0</v>
      </c>
      <c r="M31" s="70">
        <f t="shared" si="11"/>
        <v>0</v>
      </c>
      <c r="N31" s="31"/>
      <c r="O31" s="9">
        <f t="shared" si="6"/>
        <v>0</v>
      </c>
      <c r="P31" s="122"/>
      <c r="Q31" s="2"/>
      <c r="R31" s="2"/>
      <c r="S31" s="2"/>
      <c r="T31" s="2"/>
      <c r="U31" s="2"/>
      <c r="V31" s="2"/>
      <c r="W31" s="2"/>
      <c r="X31" s="2"/>
      <c r="Y31" s="2"/>
    </row>
    <row r="32" spans="1:25" ht="24.9">
      <c r="A32" s="175" t="s">
        <v>113</v>
      </c>
      <c r="B32" s="126" t="s">
        <v>130</v>
      </c>
      <c r="C32" s="125" t="s">
        <v>131</v>
      </c>
      <c r="D32" s="117"/>
      <c r="E32" s="104"/>
      <c r="F32" s="104"/>
      <c r="G32" s="104"/>
      <c r="H32" s="105"/>
      <c r="I32" s="68" t="str">
        <f t="shared" si="9"/>
        <v/>
      </c>
      <c r="J32" s="69">
        <f t="shared" si="10"/>
        <v>0</v>
      </c>
      <c r="K32" s="64"/>
      <c r="L32" s="61">
        <v>0</v>
      </c>
      <c r="M32" s="70">
        <f t="shared" si="11"/>
        <v>0</v>
      </c>
      <c r="N32" s="31"/>
      <c r="O32" s="9">
        <f t="shared" si="6"/>
        <v>0</v>
      </c>
      <c r="Q32" s="2"/>
      <c r="R32" s="2"/>
      <c r="S32" s="2"/>
      <c r="T32" s="2"/>
      <c r="U32" s="2"/>
      <c r="V32" s="2"/>
      <c r="W32" s="2"/>
      <c r="X32" s="2"/>
      <c r="Y32" s="2"/>
    </row>
    <row r="33" spans="1:25" ht="25.3" thickBot="1">
      <c r="A33" s="175"/>
      <c r="B33" s="126" t="s">
        <v>132</v>
      </c>
      <c r="C33" s="125" t="s">
        <v>133</v>
      </c>
      <c r="D33" s="117"/>
      <c r="E33" s="104"/>
      <c r="F33" s="104"/>
      <c r="G33" s="104"/>
      <c r="H33" s="105"/>
      <c r="I33" s="68" t="str">
        <f t="shared" si="9"/>
        <v/>
      </c>
      <c r="J33" s="69">
        <f t="shared" si="10"/>
        <v>0</v>
      </c>
      <c r="K33" s="64"/>
      <c r="L33" s="61">
        <v>0</v>
      </c>
      <c r="M33" s="70">
        <f t="shared" si="11"/>
        <v>0</v>
      </c>
      <c r="N33" s="31"/>
      <c r="O33" s="9">
        <f t="shared" si="6"/>
        <v>0</v>
      </c>
      <c r="Q33" s="2"/>
      <c r="R33" s="2"/>
      <c r="S33" s="2"/>
      <c r="T33" s="2"/>
      <c r="U33" s="2"/>
      <c r="V33" s="2"/>
      <c r="W33" s="2"/>
      <c r="X33" s="2"/>
      <c r="Y33" s="2"/>
    </row>
    <row r="34" spans="1:25">
      <c r="A34" s="23"/>
      <c r="B34" s="167" t="s">
        <v>85</v>
      </c>
      <c r="C34" s="168"/>
      <c r="D34" s="168"/>
      <c r="E34" s="168"/>
      <c r="F34" s="168"/>
      <c r="G34" s="168"/>
      <c r="H34" s="169"/>
      <c r="I34" s="68"/>
      <c r="J34" s="63">
        <f>SUM(J35:J40)</f>
        <v>4</v>
      </c>
      <c r="K34" s="64"/>
      <c r="L34" s="65">
        <v>0.2</v>
      </c>
      <c r="M34" s="119">
        <f>(20*L34)</f>
        <v>4</v>
      </c>
      <c r="N34" s="120">
        <f>SUM(L35:L40)</f>
        <v>3</v>
      </c>
      <c r="Q34" s="2"/>
      <c r="R34" s="2"/>
      <c r="S34" s="2"/>
      <c r="T34" s="2"/>
      <c r="U34" s="2"/>
      <c r="V34" s="2"/>
      <c r="W34" s="2"/>
      <c r="X34" s="2"/>
      <c r="Y34" s="2"/>
    </row>
    <row r="35" spans="1:25" ht="24.9">
      <c r="A35" s="23"/>
      <c r="B35" s="126" t="s">
        <v>86</v>
      </c>
      <c r="C35" s="125" t="s">
        <v>87</v>
      </c>
      <c r="D35" s="74"/>
      <c r="E35" s="104"/>
      <c r="F35" s="104"/>
      <c r="G35" s="104"/>
      <c r="H35" s="105" t="s">
        <v>52</v>
      </c>
      <c r="I35" s="68" t="str">
        <f t="shared" si="9"/>
        <v/>
      </c>
      <c r="J35" s="69">
        <f>(IF(F35&lt;&gt;"",1/3,0)+IF(G35&lt;&gt;"",2/3,0)+IF(H35&lt;&gt;"",1,0))*L35*L$34*20/N$34</f>
        <v>1.3333333333333333</v>
      </c>
      <c r="K35" s="64"/>
      <c r="L35" s="61">
        <v>1</v>
      </c>
      <c r="M35" s="70">
        <f>COUNTA(E35:H35)</f>
        <v>1</v>
      </c>
      <c r="N35" s="31"/>
      <c r="O35" s="9">
        <f t="shared" si="6"/>
        <v>1</v>
      </c>
      <c r="Q35" s="2"/>
      <c r="R35" s="2"/>
      <c r="S35" s="2"/>
      <c r="T35" s="2"/>
      <c r="U35" s="2"/>
      <c r="V35" s="2"/>
      <c r="W35" s="2"/>
      <c r="X35" s="2"/>
      <c r="Y35" s="2"/>
    </row>
    <row r="36" spans="1:25" ht="24.9">
      <c r="A36" s="23"/>
      <c r="B36" s="126" t="s">
        <v>88</v>
      </c>
      <c r="C36" s="125" t="s">
        <v>89</v>
      </c>
      <c r="D36" s="107"/>
      <c r="E36" s="108"/>
      <c r="F36" s="108"/>
      <c r="G36" s="108"/>
      <c r="H36" s="109"/>
      <c r="I36" s="68" t="str">
        <f t="shared" si="9"/>
        <v/>
      </c>
      <c r="J36" s="69">
        <f t="shared" ref="J36:J40" si="12">(IF(F36&lt;&gt;"",1/3,0)+IF(G36&lt;&gt;"",2/3,0)+IF(H36&lt;&gt;"",1,0))*L36*L$34*20/N$34</f>
        <v>0</v>
      </c>
      <c r="K36" s="64"/>
      <c r="L36" s="61">
        <v>0</v>
      </c>
      <c r="M36" s="70">
        <f t="shared" ref="M36:M40" si="13">COUNTA(E36:H36)</f>
        <v>0</v>
      </c>
      <c r="N36" s="31"/>
      <c r="O36" s="9">
        <f t="shared" si="6"/>
        <v>0</v>
      </c>
      <c r="Q36" s="2"/>
      <c r="R36" s="2"/>
      <c r="S36" s="2"/>
      <c r="T36" s="2"/>
      <c r="U36" s="2"/>
      <c r="V36" s="2"/>
      <c r="W36" s="2"/>
      <c r="X36" s="2"/>
      <c r="Y36" s="2"/>
    </row>
    <row r="37" spans="1:25" ht="37.299999999999997">
      <c r="A37" s="23"/>
      <c r="B37" s="126" t="s">
        <v>90</v>
      </c>
      <c r="C37" s="125" t="s">
        <v>91</v>
      </c>
      <c r="D37" s="107"/>
      <c r="E37" s="108"/>
      <c r="F37" s="108"/>
      <c r="G37" s="108"/>
      <c r="H37" s="109"/>
      <c r="I37" s="68" t="str">
        <f t="shared" si="9"/>
        <v/>
      </c>
      <c r="J37" s="69">
        <f t="shared" si="12"/>
        <v>0</v>
      </c>
      <c r="K37" s="64"/>
      <c r="L37" s="61">
        <v>0</v>
      </c>
      <c r="M37" s="70">
        <f t="shared" si="13"/>
        <v>0</v>
      </c>
      <c r="N37" s="31"/>
      <c r="O37" s="9">
        <f t="shared" si="6"/>
        <v>0</v>
      </c>
      <c r="Q37" s="2"/>
      <c r="R37" s="2"/>
      <c r="S37" s="2"/>
      <c r="T37" s="2"/>
      <c r="U37" s="2"/>
      <c r="V37" s="2"/>
      <c r="W37" s="2"/>
      <c r="X37" s="2"/>
      <c r="Y37" s="2"/>
    </row>
    <row r="38" spans="1:25" ht="25.3" thickBot="1">
      <c r="A38" s="23"/>
      <c r="B38" s="126" t="s">
        <v>92</v>
      </c>
      <c r="C38" s="125" t="s">
        <v>93</v>
      </c>
      <c r="D38" s="75"/>
      <c r="E38" s="108"/>
      <c r="F38" s="108"/>
      <c r="G38" s="108"/>
      <c r="H38" s="109" t="s">
        <v>52</v>
      </c>
      <c r="I38" s="68" t="str">
        <f t="shared" si="9"/>
        <v/>
      </c>
      <c r="J38" s="69">
        <f t="shared" si="12"/>
        <v>1.3333333333333333</v>
      </c>
      <c r="K38" s="64"/>
      <c r="L38" s="61">
        <v>1</v>
      </c>
      <c r="M38" s="70">
        <f t="shared" si="13"/>
        <v>1</v>
      </c>
      <c r="N38" s="31"/>
      <c r="O38" s="9">
        <f t="shared" si="6"/>
        <v>1</v>
      </c>
      <c r="Q38" s="2"/>
      <c r="R38" s="2"/>
      <c r="S38" s="2"/>
      <c r="T38" s="2"/>
      <c r="U38" s="2"/>
      <c r="V38" s="2"/>
      <c r="W38" s="2"/>
      <c r="X38" s="2"/>
      <c r="Y38" s="2"/>
    </row>
    <row r="39" spans="1:25">
      <c r="A39" s="23"/>
      <c r="B39" s="176" t="s">
        <v>111</v>
      </c>
      <c r="C39" s="177"/>
      <c r="D39" s="177"/>
      <c r="E39" s="177"/>
      <c r="F39" s="177"/>
      <c r="G39" s="177"/>
      <c r="H39" s="178"/>
      <c r="I39" s="68"/>
      <c r="J39" s="69"/>
      <c r="K39" s="64"/>
      <c r="L39" s="61"/>
      <c r="M39" s="70"/>
      <c r="N39" s="31"/>
      <c r="Q39" s="2"/>
      <c r="R39" s="2"/>
      <c r="S39" s="2"/>
      <c r="T39" s="2"/>
      <c r="U39" s="2"/>
      <c r="V39" s="2"/>
      <c r="W39" s="2"/>
      <c r="X39" s="2"/>
      <c r="Y39" s="2"/>
    </row>
    <row r="40" spans="1:25" ht="37.75" thickBot="1">
      <c r="A40" s="23"/>
      <c r="B40" s="126" t="s">
        <v>134</v>
      </c>
      <c r="C40" s="125" t="s">
        <v>135</v>
      </c>
      <c r="D40" s="118"/>
      <c r="E40" s="108"/>
      <c r="F40" s="108"/>
      <c r="G40" s="108"/>
      <c r="H40" s="109" t="s">
        <v>140</v>
      </c>
      <c r="I40" s="68" t="str">
        <f t="shared" si="9"/>
        <v/>
      </c>
      <c r="J40" s="69">
        <f t="shared" si="12"/>
        <v>1.3333333333333333</v>
      </c>
      <c r="K40" s="64"/>
      <c r="L40" s="61">
        <v>1</v>
      </c>
      <c r="M40" s="70">
        <f t="shared" si="13"/>
        <v>1</v>
      </c>
      <c r="N40" s="31"/>
      <c r="O40" s="9">
        <f t="shared" si="6"/>
        <v>1</v>
      </c>
      <c r="Q40" s="2"/>
      <c r="R40" s="2"/>
      <c r="S40" s="2"/>
      <c r="T40" s="2"/>
      <c r="U40" s="2"/>
      <c r="V40" s="2"/>
      <c r="W40" s="2"/>
      <c r="X40" s="2"/>
      <c r="Y40" s="2"/>
    </row>
    <row r="41" spans="1:25">
      <c r="A41" s="23"/>
      <c r="B41" s="167" t="s">
        <v>23</v>
      </c>
      <c r="C41" s="168"/>
      <c r="D41" s="168"/>
      <c r="E41" s="168"/>
      <c r="F41" s="168"/>
      <c r="G41" s="168"/>
      <c r="H41" s="169"/>
      <c r="I41" s="68"/>
      <c r="J41" s="63">
        <f>SUM(J42:J46)</f>
        <v>1.75</v>
      </c>
      <c r="K41" s="64"/>
      <c r="L41" s="65">
        <v>0.15</v>
      </c>
      <c r="M41" s="119">
        <f>(20*L41)</f>
        <v>3</v>
      </c>
      <c r="N41" s="120">
        <f>SUM(L42:L46)</f>
        <v>4</v>
      </c>
      <c r="Q41" s="2"/>
      <c r="R41" s="2"/>
      <c r="S41" s="2"/>
      <c r="T41" s="2"/>
      <c r="U41" s="2"/>
      <c r="V41" s="2"/>
      <c r="W41" s="2"/>
      <c r="X41" s="2"/>
      <c r="Y41" s="2"/>
    </row>
    <row r="42" spans="1:25">
      <c r="A42" s="23"/>
      <c r="B42" s="182" t="s">
        <v>25</v>
      </c>
      <c r="C42" s="179" t="s">
        <v>24</v>
      </c>
      <c r="D42" s="74" t="s">
        <v>33</v>
      </c>
      <c r="E42" s="104"/>
      <c r="F42" s="104"/>
      <c r="G42" s="104"/>
      <c r="H42" s="105" t="s">
        <v>52</v>
      </c>
      <c r="I42" s="68" t="str">
        <f t="shared" si="9"/>
        <v/>
      </c>
      <c r="J42" s="69">
        <f>(IF(F42&lt;&gt;"",1/3,0)+IF(G42&lt;&gt;"",2/3,0)+IF(H42&lt;&gt;"",1,0))*L42*L$41*20/N$41</f>
        <v>0.75</v>
      </c>
      <c r="K42" s="64"/>
      <c r="L42" s="61">
        <v>1</v>
      </c>
      <c r="M42" s="70">
        <f>COUNTA(E42:H42)</f>
        <v>1</v>
      </c>
      <c r="N42" s="31"/>
      <c r="O42" s="9">
        <f t="shared" ref="O42:O46" si="14">IF(E42&lt;&gt;"",1,0)+IF(F42&lt;&gt;"",1,0)+IF(G42&lt;&gt;"",1,0)+IF(H42&lt;&gt;"",1,0)</f>
        <v>1</v>
      </c>
      <c r="Q42" s="2"/>
      <c r="R42" s="2"/>
      <c r="S42" s="2"/>
      <c r="T42" s="2"/>
      <c r="U42" s="2"/>
      <c r="V42" s="2"/>
      <c r="W42" s="2"/>
      <c r="X42" s="2"/>
      <c r="Y42" s="2"/>
    </row>
    <row r="43" spans="1:25" ht="12.9" thickBot="1">
      <c r="A43" s="23"/>
      <c r="B43" s="183"/>
      <c r="C43" s="180"/>
      <c r="D43" s="75" t="s">
        <v>45</v>
      </c>
      <c r="E43" s="108"/>
      <c r="F43" s="108"/>
      <c r="G43" s="108"/>
      <c r="H43" s="109" t="s">
        <v>52</v>
      </c>
      <c r="I43" s="68" t="str">
        <f t="shared" si="9"/>
        <v/>
      </c>
      <c r="J43" s="69">
        <f t="shared" ref="J43:J46" si="15">(IF(F43&lt;&gt;"",1/3,0)+IF(G43&lt;&gt;"",2/3,0)+IF(H43&lt;&gt;"",1,0))*L43*L$41*20/N$41</f>
        <v>0.75</v>
      </c>
      <c r="K43" s="64"/>
      <c r="L43" s="61">
        <v>1</v>
      </c>
      <c r="M43" s="70">
        <f t="shared" ref="M43:M46" si="16">COUNTA(E43:H43)</f>
        <v>1</v>
      </c>
      <c r="N43" s="31"/>
      <c r="O43" s="9">
        <f t="shared" si="14"/>
        <v>1</v>
      </c>
      <c r="Q43" s="2"/>
      <c r="R43" s="2"/>
      <c r="S43" s="2"/>
      <c r="T43" s="2"/>
      <c r="U43" s="2"/>
      <c r="V43" s="2"/>
      <c r="W43" s="2"/>
      <c r="X43" s="2"/>
      <c r="Y43" s="2"/>
    </row>
    <row r="44" spans="1:25" ht="37.299999999999997">
      <c r="A44" s="23"/>
      <c r="B44" s="126" t="s">
        <v>98</v>
      </c>
      <c r="C44" s="125" t="s">
        <v>99</v>
      </c>
      <c r="D44" s="118"/>
      <c r="E44" s="108"/>
      <c r="F44" s="108" t="s">
        <v>140</v>
      </c>
      <c r="G44" s="108"/>
      <c r="H44" s="109"/>
      <c r="I44" s="68" t="str">
        <f t="shared" si="9"/>
        <v/>
      </c>
      <c r="J44" s="69">
        <f t="shared" si="15"/>
        <v>0.24999999999999997</v>
      </c>
      <c r="K44" s="64"/>
      <c r="L44" s="61">
        <v>1</v>
      </c>
      <c r="M44" s="70">
        <f t="shared" si="16"/>
        <v>1</v>
      </c>
      <c r="N44" s="31"/>
      <c r="O44" s="9">
        <f t="shared" si="14"/>
        <v>1</v>
      </c>
      <c r="Q44" s="2"/>
      <c r="R44" s="2"/>
      <c r="S44" s="2"/>
      <c r="T44" s="2"/>
      <c r="U44" s="2"/>
      <c r="V44" s="2"/>
      <c r="W44" s="2"/>
      <c r="X44" s="2"/>
      <c r="Y44" s="2"/>
    </row>
    <row r="45" spans="1:25" ht="37.299999999999997">
      <c r="A45" s="175" t="s">
        <v>112</v>
      </c>
      <c r="B45" s="126" t="s">
        <v>136</v>
      </c>
      <c r="C45" s="125" t="s">
        <v>137</v>
      </c>
      <c r="D45" s="118"/>
      <c r="E45" s="108"/>
      <c r="F45" s="108"/>
      <c r="G45" s="108"/>
      <c r="H45" s="109" t="s">
        <v>140</v>
      </c>
      <c r="I45" s="68" t="str">
        <f t="shared" si="9"/>
        <v>◄</v>
      </c>
      <c r="J45" s="69">
        <f t="shared" si="15"/>
        <v>0</v>
      </c>
      <c r="K45" s="64"/>
      <c r="L45" s="61">
        <v>0</v>
      </c>
      <c r="M45" s="70">
        <f t="shared" si="16"/>
        <v>1</v>
      </c>
      <c r="N45" s="31"/>
      <c r="O45" s="9">
        <f t="shared" si="14"/>
        <v>1</v>
      </c>
      <c r="Q45" s="2"/>
      <c r="R45" s="2"/>
      <c r="S45" s="2"/>
      <c r="T45" s="2"/>
      <c r="U45" s="2"/>
      <c r="V45" s="2"/>
      <c r="W45" s="2"/>
      <c r="X45" s="2"/>
      <c r="Y45" s="2"/>
    </row>
    <row r="46" spans="1:25" ht="25.3" thickBot="1">
      <c r="A46" s="175"/>
      <c r="B46" s="126" t="s">
        <v>138</v>
      </c>
      <c r="C46" s="125" t="s">
        <v>139</v>
      </c>
      <c r="D46" s="118"/>
      <c r="E46" s="108"/>
      <c r="F46" s="108"/>
      <c r="G46" s="108"/>
      <c r="H46" s="109"/>
      <c r="I46" s="68" t="str">
        <f t="shared" si="9"/>
        <v>◄</v>
      </c>
      <c r="J46" s="69">
        <f t="shared" si="15"/>
        <v>0</v>
      </c>
      <c r="K46" s="64"/>
      <c r="L46" s="61">
        <v>1</v>
      </c>
      <c r="M46" s="70">
        <f t="shared" si="16"/>
        <v>0</v>
      </c>
      <c r="N46" s="31"/>
      <c r="O46" s="9">
        <f t="shared" si="14"/>
        <v>0</v>
      </c>
      <c r="Q46" s="2"/>
      <c r="R46" s="2"/>
      <c r="S46" s="2"/>
      <c r="T46" s="2"/>
      <c r="U46" s="2"/>
      <c r="V46" s="2"/>
      <c r="W46" s="2"/>
      <c r="X46" s="2"/>
      <c r="Y46" s="2"/>
    </row>
    <row r="47" spans="1:25">
      <c r="A47" s="23"/>
      <c r="B47" s="167" t="s">
        <v>47</v>
      </c>
      <c r="C47" s="168"/>
      <c r="D47" s="168"/>
      <c r="E47" s="168"/>
      <c r="F47" s="168"/>
      <c r="G47" s="168"/>
      <c r="H47" s="169"/>
      <c r="I47" s="68"/>
      <c r="J47" s="63">
        <f>SUM(J48:J50)</f>
        <v>1</v>
      </c>
      <c r="K47" s="64"/>
      <c r="L47" s="65">
        <v>0.1</v>
      </c>
      <c r="M47" s="119">
        <f>(20*L47)</f>
        <v>2</v>
      </c>
      <c r="N47" s="120">
        <f>SUM(L48:L50)</f>
        <v>2</v>
      </c>
      <c r="Q47" s="2"/>
      <c r="R47" s="2"/>
      <c r="S47" s="2"/>
      <c r="T47" s="2"/>
      <c r="U47" s="2"/>
      <c r="V47" s="2"/>
      <c r="W47" s="2"/>
      <c r="X47" s="2"/>
      <c r="Y47" s="2"/>
    </row>
    <row r="48" spans="1:25" ht="12.9" thickBot="1">
      <c r="A48" s="23"/>
      <c r="B48" s="110"/>
      <c r="C48" s="179" t="s">
        <v>51</v>
      </c>
      <c r="D48" s="75" t="s">
        <v>48</v>
      </c>
      <c r="E48" s="104"/>
      <c r="F48" s="104"/>
      <c r="G48" s="104"/>
      <c r="H48" s="105" t="s">
        <v>52</v>
      </c>
      <c r="I48" s="68" t="str">
        <f t="shared" si="9"/>
        <v/>
      </c>
      <c r="J48" s="69">
        <f>(IF(F48&lt;&gt;"",1/3,0)+IF(G48&lt;&gt;"",2/3,0)+IF(H48&lt;&gt;"",1,0))*L48*L$47*20/N$47</f>
        <v>1</v>
      </c>
      <c r="K48" s="64"/>
      <c r="L48" s="61">
        <v>1</v>
      </c>
      <c r="M48" s="70">
        <f t="shared" ref="M48:M49" si="17">COUNTA(E48:H48)</f>
        <v>1</v>
      </c>
      <c r="N48" s="31"/>
      <c r="O48" s="9">
        <f t="shared" ref="O48:O49" si="18">IF(E48&lt;&gt;"",1,0)+IF(F48&lt;&gt;"",1,0)+IF(G48&lt;&gt;"",1,0)+IF(H48&lt;&gt;"",1,0)</f>
        <v>1</v>
      </c>
      <c r="Q48" s="2"/>
      <c r="R48" s="2"/>
      <c r="S48" s="2"/>
      <c r="T48" s="2"/>
      <c r="U48" s="2"/>
      <c r="V48" s="2"/>
      <c r="W48" s="2"/>
      <c r="X48" s="2"/>
      <c r="Y48" s="2"/>
    </row>
    <row r="49" spans="1:25" ht="12.9" thickBot="1">
      <c r="A49" s="23"/>
      <c r="B49" s="110"/>
      <c r="C49" s="180"/>
      <c r="D49" s="75" t="s">
        <v>49</v>
      </c>
      <c r="E49" s="104"/>
      <c r="F49" s="104"/>
      <c r="G49" s="104"/>
      <c r="H49" s="105"/>
      <c r="I49" s="68" t="str">
        <f t="shared" si="9"/>
        <v/>
      </c>
      <c r="J49" s="69">
        <f t="shared" ref="J49:J50" si="19">(IF(F49&lt;&gt;"",1/3,0)+IF(G49&lt;&gt;"",2/3,0)+IF(H49&lt;&gt;"",1,0))*L49*L$47*20/N$47</f>
        <v>0</v>
      </c>
      <c r="K49" s="64"/>
      <c r="L49" s="61">
        <v>0</v>
      </c>
      <c r="M49" s="70">
        <f t="shared" si="17"/>
        <v>0</v>
      </c>
      <c r="N49" s="31"/>
      <c r="O49" s="9">
        <f t="shared" si="18"/>
        <v>0</v>
      </c>
      <c r="Q49" s="2"/>
      <c r="R49" s="2"/>
      <c r="S49" s="2"/>
      <c r="T49" s="2"/>
      <c r="U49" s="2"/>
      <c r="V49" s="2"/>
      <c r="W49" s="2"/>
      <c r="X49" s="2"/>
      <c r="Y49" s="2"/>
    </row>
    <row r="50" spans="1:25" ht="37.75" thickBot="1">
      <c r="A50" s="23"/>
      <c r="B50" s="111"/>
      <c r="C50" s="181"/>
      <c r="D50" s="75" t="s">
        <v>50</v>
      </c>
      <c r="E50" s="104" t="s">
        <v>140</v>
      </c>
      <c r="F50" s="104"/>
      <c r="G50" s="104"/>
      <c r="H50" s="105"/>
      <c r="I50" s="68" t="str">
        <f t="shared" si="9"/>
        <v/>
      </c>
      <c r="J50" s="69">
        <f t="shared" si="19"/>
        <v>0</v>
      </c>
      <c r="K50" s="64"/>
      <c r="L50" s="61">
        <v>1</v>
      </c>
      <c r="M50" s="70">
        <f>COUNTA(E50:H50)</f>
        <v>1</v>
      </c>
      <c r="N50" s="31"/>
      <c r="O50" s="9">
        <f t="shared" si="6"/>
        <v>1</v>
      </c>
      <c r="Q50" s="2"/>
      <c r="R50" s="2"/>
      <c r="S50" s="2"/>
      <c r="T50" s="2"/>
      <c r="U50" s="2"/>
      <c r="V50" s="2"/>
      <c r="W50" s="2"/>
      <c r="X50" s="2"/>
      <c r="Y50" s="2"/>
    </row>
    <row r="51" spans="1:25" ht="20.05" customHeight="1">
      <c r="A51" s="23"/>
      <c r="B51" s="76"/>
      <c r="C51" s="77"/>
      <c r="D51" s="78"/>
      <c r="E51" s="79"/>
      <c r="F51" s="79"/>
      <c r="G51" s="79"/>
      <c r="H51" s="79"/>
      <c r="I51" s="80"/>
      <c r="J51" s="28"/>
      <c r="K51" s="28"/>
      <c r="L51" s="81">
        <f>L7+L11+L14+L19+L34+L23+L41+L47</f>
        <v>1</v>
      </c>
      <c r="M51" s="30"/>
      <c r="N51" s="31"/>
      <c r="Q51" s="2"/>
      <c r="R51" s="2"/>
      <c r="S51" s="2"/>
      <c r="T51" s="2"/>
      <c r="U51" s="2"/>
      <c r="V51" s="2"/>
      <c r="W51" s="2"/>
      <c r="X51" s="2"/>
      <c r="Y51" s="2"/>
    </row>
    <row r="52" spans="1:25" ht="24.75" customHeight="1" thickBot="1">
      <c r="A52" s="23"/>
      <c r="B52" s="82"/>
      <c r="C52" s="25"/>
      <c r="D52" s="83" t="s">
        <v>8</v>
      </c>
      <c r="E52" s="158">
        <f>IF(O50&lt;&gt;1,"",J7+J11+J14+J19+J23+J34+J41+J47)</f>
        <v>17.638888888888889</v>
      </c>
      <c r="F52" s="158"/>
      <c r="G52" s="159" t="s">
        <v>3</v>
      </c>
      <c r="H52" s="159"/>
      <c r="I52" s="27"/>
      <c r="J52" s="84"/>
      <c r="K52" s="84"/>
      <c r="L52" s="29"/>
      <c r="M52" s="30"/>
      <c r="N52" s="31"/>
      <c r="Q52" s="2"/>
      <c r="R52" s="2"/>
      <c r="S52" s="2"/>
      <c r="T52" s="2"/>
      <c r="U52" s="2"/>
      <c r="V52" s="2"/>
      <c r="W52" s="2"/>
      <c r="X52" s="2"/>
      <c r="Y52" s="2"/>
    </row>
    <row r="53" spans="1:25" ht="19.3" customHeight="1" thickBot="1">
      <c r="A53" s="23"/>
      <c r="B53" s="82"/>
      <c r="C53" s="25"/>
      <c r="D53" s="83" t="s">
        <v>4</v>
      </c>
      <c r="E53" s="133"/>
      <c r="F53" s="134"/>
      <c r="G53" s="135" t="s">
        <v>5</v>
      </c>
      <c r="H53" s="136"/>
      <c r="I53" s="47"/>
      <c r="J53" s="28"/>
      <c r="K53" s="143"/>
      <c r="L53" s="144"/>
      <c r="M53" s="143"/>
      <c r="N53" s="144"/>
      <c r="Q53" s="2"/>
      <c r="R53" s="2"/>
      <c r="S53" s="2"/>
      <c r="T53" s="2"/>
      <c r="U53" s="2"/>
      <c r="V53" s="2"/>
      <c r="W53" s="2"/>
      <c r="X53" s="2"/>
      <c r="Y53" s="2"/>
    </row>
    <row r="54" spans="1:25" ht="12.9" thickBot="1">
      <c r="A54" s="23"/>
      <c r="B54" s="131" t="s">
        <v>11</v>
      </c>
      <c r="C54" s="131"/>
      <c r="D54" s="131"/>
      <c r="E54" s="131"/>
      <c r="F54" s="131"/>
      <c r="G54" s="131"/>
      <c r="H54" s="131"/>
      <c r="I54" s="85"/>
      <c r="J54" s="28"/>
      <c r="K54" s="28"/>
      <c r="L54" s="29"/>
      <c r="M54" s="30"/>
      <c r="N54" s="31"/>
      <c r="Q54" s="2"/>
      <c r="R54" s="2"/>
      <c r="S54" s="2"/>
      <c r="T54" s="2"/>
      <c r="U54" s="2"/>
      <c r="V54" s="2"/>
      <c r="W54" s="2"/>
      <c r="X54" s="2"/>
      <c r="Y54" s="2"/>
    </row>
    <row r="55" spans="1:25" ht="13.3" thickBot="1">
      <c r="A55" s="23"/>
      <c r="B55" s="86" t="s">
        <v>41</v>
      </c>
      <c r="C55" s="106"/>
      <c r="D55" s="87" t="s">
        <v>9</v>
      </c>
      <c r="E55" s="88"/>
      <c r="F55" s="88"/>
      <c r="G55" s="88"/>
      <c r="H55" s="88"/>
      <c r="I55" s="89" t="s">
        <v>6</v>
      </c>
      <c r="J55" s="28"/>
      <c r="K55" s="90"/>
      <c r="L55" s="29"/>
      <c r="M55" s="30"/>
      <c r="N55" s="31"/>
      <c r="Q55" s="2"/>
      <c r="R55" s="2"/>
      <c r="S55" s="2"/>
      <c r="T55" s="2"/>
      <c r="U55" s="2"/>
      <c r="V55" s="2"/>
      <c r="W55" s="2"/>
      <c r="X55" s="2"/>
      <c r="Y55" s="2"/>
    </row>
    <row r="56" spans="1:25">
      <c r="A56" s="23"/>
      <c r="B56" s="151" t="s">
        <v>37</v>
      </c>
      <c r="C56" s="152"/>
      <c r="D56" s="91"/>
      <c r="E56" s="91"/>
      <c r="F56" s="91"/>
      <c r="G56" s="91"/>
      <c r="H56" s="91"/>
      <c r="I56" s="92"/>
      <c r="J56" s="90"/>
      <c r="K56" s="90"/>
      <c r="L56" s="29"/>
      <c r="M56" s="30"/>
      <c r="N56" s="31"/>
      <c r="Q56" s="2"/>
      <c r="R56" s="2"/>
      <c r="S56" s="2"/>
      <c r="T56" s="2"/>
      <c r="U56" s="2"/>
      <c r="V56" s="2"/>
      <c r="W56" s="2"/>
      <c r="X56" s="2"/>
      <c r="Y56" s="2"/>
    </row>
    <row r="57" spans="1:25" ht="28.3" customHeight="1" thickBot="1">
      <c r="A57" s="23"/>
      <c r="B57" s="153"/>
      <c r="C57" s="154"/>
      <c r="D57" s="91"/>
      <c r="E57" s="91"/>
      <c r="F57" s="91"/>
      <c r="G57" s="91"/>
      <c r="H57" s="91"/>
      <c r="I57" s="92"/>
      <c r="J57" s="90"/>
      <c r="K57" s="90"/>
      <c r="L57" s="29"/>
      <c r="M57" s="30"/>
      <c r="N57" s="31"/>
      <c r="Q57" s="2"/>
      <c r="R57" s="2"/>
      <c r="S57" s="2"/>
      <c r="T57" s="2"/>
      <c r="U57" s="2"/>
      <c r="V57" s="2"/>
      <c r="W57" s="2"/>
      <c r="X57" s="2"/>
      <c r="Y57" s="2"/>
    </row>
    <row r="58" spans="1:25">
      <c r="A58" s="23"/>
      <c r="B58" s="141" t="s">
        <v>39</v>
      </c>
      <c r="C58" s="142"/>
      <c r="D58" s="128" t="s">
        <v>7</v>
      </c>
      <c r="E58" s="129"/>
      <c r="F58" s="129"/>
      <c r="G58" s="129"/>
      <c r="H58" s="130"/>
      <c r="I58" s="93"/>
      <c r="J58" s="94"/>
      <c r="K58" s="94"/>
      <c r="L58" s="29"/>
      <c r="M58" s="30"/>
      <c r="N58" s="31"/>
      <c r="Q58" s="2"/>
      <c r="R58" s="2"/>
      <c r="S58" s="2"/>
      <c r="T58" s="2"/>
      <c r="U58" s="2"/>
      <c r="V58" s="2"/>
      <c r="W58" s="2"/>
      <c r="X58" s="2"/>
      <c r="Y58" s="2"/>
    </row>
    <row r="59" spans="1:25" ht="28.3" customHeight="1">
      <c r="A59" s="23"/>
      <c r="B59" s="145"/>
      <c r="C59" s="146"/>
      <c r="D59" s="137"/>
      <c r="E59" s="137"/>
      <c r="F59" s="137"/>
      <c r="G59" s="137"/>
      <c r="H59" s="138"/>
      <c r="I59" s="95"/>
      <c r="J59" s="96"/>
      <c r="K59" s="96"/>
      <c r="L59" s="29"/>
      <c r="M59" s="30"/>
      <c r="N59" s="31"/>
      <c r="Q59" s="2"/>
      <c r="R59" s="2"/>
      <c r="S59" s="2"/>
      <c r="T59" s="2"/>
      <c r="U59" s="2"/>
      <c r="V59" s="2"/>
      <c r="W59" s="2"/>
      <c r="X59" s="2"/>
      <c r="Y59" s="2"/>
    </row>
    <row r="60" spans="1:25" ht="28.3" customHeight="1">
      <c r="A60" s="23"/>
      <c r="B60" s="147"/>
      <c r="C60" s="148"/>
      <c r="D60" s="137"/>
      <c r="E60" s="137"/>
      <c r="F60" s="137"/>
      <c r="G60" s="137"/>
      <c r="H60" s="138"/>
      <c r="I60" s="95"/>
      <c r="J60" s="96"/>
      <c r="K60" s="96"/>
      <c r="L60" s="23"/>
      <c r="M60" s="26"/>
      <c r="N60" s="97"/>
      <c r="P60" s="9"/>
      <c r="Q60" s="2"/>
      <c r="R60" s="2"/>
      <c r="S60" s="2"/>
      <c r="T60" s="2"/>
      <c r="U60" s="2"/>
      <c r="V60" s="2"/>
      <c r="W60" s="2"/>
      <c r="X60" s="2"/>
      <c r="Y60" s="2"/>
    </row>
    <row r="61" spans="1:25" ht="28.3" customHeight="1" thickBot="1">
      <c r="A61" s="23"/>
      <c r="B61" s="149"/>
      <c r="C61" s="150"/>
      <c r="D61" s="139"/>
      <c r="E61" s="139"/>
      <c r="F61" s="139"/>
      <c r="G61" s="139"/>
      <c r="H61" s="140"/>
      <c r="I61" s="95"/>
      <c r="J61" s="98"/>
      <c r="K61" s="98"/>
      <c r="L61" s="23"/>
      <c r="M61" s="132"/>
      <c r="N61" s="132"/>
      <c r="P61" s="9"/>
      <c r="Q61" s="2"/>
      <c r="R61" s="2"/>
      <c r="S61" s="2"/>
      <c r="T61" s="2"/>
      <c r="U61" s="2"/>
      <c r="V61" s="2"/>
      <c r="W61" s="2"/>
      <c r="X61" s="2"/>
      <c r="Y61" s="2"/>
    </row>
    <row r="62" spans="1:25" ht="15.9">
      <c r="B62" s="20"/>
      <c r="C62" s="21"/>
      <c r="D62" s="20"/>
      <c r="E62" s="20"/>
      <c r="F62" s="20"/>
      <c r="G62" s="20"/>
      <c r="H62" s="20"/>
      <c r="I62" s="22"/>
      <c r="L62" s="2"/>
      <c r="M62" s="3"/>
      <c r="N62" s="19"/>
      <c r="P62" s="9"/>
      <c r="Q62" s="2"/>
      <c r="R62" s="2"/>
      <c r="S62" s="2"/>
      <c r="T62" s="2"/>
      <c r="U62" s="2"/>
      <c r="V62" s="2"/>
      <c r="W62" s="2"/>
      <c r="X62" s="2"/>
      <c r="Y62" s="2"/>
    </row>
    <row r="63" spans="1:25" ht="15.9">
      <c r="B63" s="20"/>
      <c r="C63" s="21"/>
      <c r="D63" s="20"/>
      <c r="E63" s="20"/>
      <c r="F63" s="20"/>
      <c r="G63" s="20"/>
      <c r="H63" s="20"/>
      <c r="I63" s="22"/>
      <c r="L63" s="2"/>
      <c r="M63" s="3"/>
      <c r="N63" s="19"/>
      <c r="P63" s="9"/>
      <c r="Q63" s="2"/>
      <c r="R63" s="2"/>
      <c r="S63" s="2"/>
      <c r="T63" s="2"/>
      <c r="U63" s="2"/>
      <c r="V63" s="2"/>
      <c r="W63" s="2"/>
      <c r="X63" s="2"/>
      <c r="Y63" s="2"/>
    </row>
  </sheetData>
  <sheetProtection pivotTables="0"/>
  <mergeCells count="33">
    <mergeCell ref="B59:C61"/>
    <mergeCell ref="D59:H61"/>
    <mergeCell ref="M61:N61"/>
    <mergeCell ref="M53:N53"/>
    <mergeCell ref="B54:H54"/>
    <mergeCell ref="B56:C56"/>
    <mergeCell ref="B57:C57"/>
    <mergeCell ref="B58:C58"/>
    <mergeCell ref="D58:H58"/>
    <mergeCell ref="C48:C50"/>
    <mergeCell ref="E52:F52"/>
    <mergeCell ref="G52:H52"/>
    <mergeCell ref="E53:F53"/>
    <mergeCell ref="G53:H53"/>
    <mergeCell ref="K53:L53"/>
    <mergeCell ref="B39:H39"/>
    <mergeCell ref="B41:H41"/>
    <mergeCell ref="B42:B43"/>
    <mergeCell ref="C42:C43"/>
    <mergeCell ref="A45:A46"/>
    <mergeCell ref="B47:H47"/>
    <mergeCell ref="B19:H19"/>
    <mergeCell ref="B23:H23"/>
    <mergeCell ref="B28:B29"/>
    <mergeCell ref="C28:C29"/>
    <mergeCell ref="A32:A33"/>
    <mergeCell ref="B34:H34"/>
    <mergeCell ref="B2:N2"/>
    <mergeCell ref="J5:J6"/>
    <mergeCell ref="B6:C6"/>
    <mergeCell ref="B7:H7"/>
    <mergeCell ref="B11:H11"/>
    <mergeCell ref="B14:H14"/>
  </mergeCells>
  <printOptions horizontalCentered="1" verticalCentered="1"/>
  <pageMargins left="0.75000000000000011" right="0.75000000000000011" top="1" bottom="1" header="0.5" footer="0.5"/>
  <pageSetup paperSize="9" scale="56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</vt:lpstr>
      <vt:lpstr>EE</vt:lpstr>
      <vt:lpstr>ITEC</vt:lpstr>
      <vt:lpstr>SIN</vt:lpstr>
    </vt:vector>
  </TitlesOfParts>
  <Company>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fabrice browet</cp:lastModifiedBy>
  <cp:lastPrinted>2019-06-07T11:37:54Z</cp:lastPrinted>
  <dcterms:created xsi:type="dcterms:W3CDTF">2014-01-22T08:41:46Z</dcterms:created>
  <dcterms:modified xsi:type="dcterms:W3CDTF">2021-10-04T20:42:14Z</dcterms:modified>
</cp:coreProperties>
</file>